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HP\Desktop\ITA\2568\0IT\แก้ 012\"/>
    </mc:Choice>
  </mc:AlternateContent>
  <xr:revisionPtr revIDLastSave="0" documentId="13_ncr:1_{EDD69C23-F1A7-4A74-897E-A92E9AD2C7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ช้างกลาง" sheetId="1" r:id="rId1"/>
  </sheets>
  <calcPr calcId="191029"/>
</workbook>
</file>

<file path=xl/calcChain.xml><?xml version="1.0" encoding="utf-8"?>
<calcChain xmlns="http://schemas.openxmlformats.org/spreadsheetml/2006/main">
  <c r="D63" i="1" l="1"/>
  <c r="D44" i="1" l="1"/>
  <c r="D41" i="1"/>
  <c r="D39" i="1"/>
  <c r="D37" i="1"/>
  <c r="D36" i="1"/>
  <c r="D34" i="1"/>
  <c r="D33" i="1"/>
  <c r="D32" i="1"/>
  <c r="D26" i="1"/>
  <c r="D22" i="1"/>
  <c r="D21" i="1"/>
  <c r="D20" i="1"/>
  <c r="D19" i="1"/>
  <c r="D18" i="1"/>
  <c r="D11" i="1"/>
  <c r="D70" i="1" l="1"/>
</calcChain>
</file>

<file path=xl/sharedStrings.xml><?xml version="1.0" encoding="utf-8"?>
<sst xmlns="http://schemas.openxmlformats.org/spreadsheetml/2006/main" count="236" uniqueCount="156">
  <si>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</si>
  <si>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</si>
  <si>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</si>
  <si>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</si>
  <si>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</si>
  <si>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</si>
  <si>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</si>
  <si>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</si>
  <si>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</si>
  <si>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</si>
  <si>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</si>
  <si>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</si>
  <si>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</si>
  <si>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</si>
  <si>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</si>
  <si>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</si>
  <si>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</si>
  <si>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</si>
  <si>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</si>
  <si>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</si>
  <si>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</si>
  <si>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</si>
  <si>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</si>
  <si>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</si>
  <si>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</si>
  <si>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</si>
  <si>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</si>
  <si>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</si>
  <si>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</si>
  <si>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</si>
  <si>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</si>
  <si>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</si>
  <si>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</si>
  <si>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</si>
  <si>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</si>
  <si>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</si>
  <si>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</si>
  <si>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</si>
  <si>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 xml:space="preserve">   ในการบริการ ให้พนักงาน</t>
  </si>
  <si>
    <t>ต่อการดำเนินมาตรการ คุ้มครองสิทธิ์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</si>
  <si>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</si>
  <si>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</si>
  <si>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</si>
  <si>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</si>
  <si>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</si>
  <si>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</si>
  <si>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</si>
  <si>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</si>
  <si>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</si>
  <si>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</si>
  <si>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</si>
  <si>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</si>
  <si>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</si>
  <si>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</si>
  <si>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</si>
  <si>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</si>
  <si>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</si>
  <si>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</si>
  <si>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</si>
  <si>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</si>
  <si>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</si>
  <si>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</si>
  <si>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</si>
  <si>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</si>
  <si>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</si>
  <si>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</si>
  <si>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</si>
  <si>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</si>
  <si>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</si>
  <si>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</si>
  <si>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</si>
  <si>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</si>
  <si>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</si>
  <si>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</si>
  <si>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</si>
  <si>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</si>
  <si>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</si>
  <si>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</si>
  <si>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</si>
  <si>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</si>
  <si>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</si>
  <si>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</si>
  <si>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</si>
  <si>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- ค่าใช้จ่ายอื่น (แก้ไขปัญหาฯ)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</si>
  <si>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</si>
  <si>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</si>
  <si>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</si>
  <si>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</si>
  <si>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</si>
  <si>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</si>
  <si>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</si>
  <si>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</si>
  <si>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</si>
  <si>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</si>
  <si>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</si>
  <si>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</si>
  <si>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</si>
  <si>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โครงการรณรงค์ป้องกันและแก้ไขปัญหาอุบัติเหตุทางถนนช่งเทศกาล</t>
  </si>
  <si>
    <t xml:space="preserve"> - อำนวยความสะดวกด้านการจราจร รณรงค์ </t>
  </si>
  <si>
    <t xml:space="preserve"> - ประชาชนได้รับความปลอดภัยในการเดินทาง</t>
  </si>
  <si>
    <t>สำคัญ(ปีใหม่,สงกรานต์)</t>
  </si>
  <si>
    <t xml:space="preserve">  ป้องกัน แก้ไขอุบัติเหตุ ทางถนน และการ</t>
  </si>
  <si>
    <t xml:space="preserve"> - ป้องกัน และลดการเกิดอุบัติเหตุ</t>
  </si>
  <si>
    <t xml:space="preserve">   บังคับใช้กฎหมาย</t>
  </si>
  <si>
    <t>ในช่วงเทศกาลสำคัญ</t>
  </si>
  <si>
    <t>โครงการบังคับใช้กฎหมายและบริการประชาชน (รวมทั้ง ชมส.และ</t>
  </si>
  <si>
    <t xml:space="preserve"> - กำหนดพื้นที่เป้าหมายชุมชน หมู่บ้าน  </t>
  </si>
  <si>
    <t xml:space="preserve"> - ประชาชนได้รับความปลอดภัยในชีวิต</t>
  </si>
  <si>
    <t>ในพื้นที่รับผิดชอบ</t>
  </si>
  <si>
    <t xml:space="preserve">และทรัพย์สิน </t>
  </si>
  <si>
    <t xml:space="preserve"> - ประชาสัมพันธ์ พบปะผู้นำชุมชน ประชาชน </t>
  </si>
  <si>
    <t xml:space="preserve"> - ประชาชนมีส่วนร่วมในการแก้ไขปัญหาในชุมชน</t>
  </si>
  <si>
    <t>สอบถามปัญหาในชุมชน วิเคราะห์ และแนว</t>
  </si>
  <si>
    <t>รวมทั้ง ป้องกันอาชญากรรมในพื้นที่</t>
  </si>
  <si>
    <t>ทางแก้ไขปัญหา แนะนำข้อกฎหมายต่างๆ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</si>
  <si>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</si>
  <si>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</si>
  <si>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</si>
  <si>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</si>
  <si>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</si>
  <si>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</si>
  <si>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</si>
  <si>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</si>
  <si>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</si>
  <si>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</si>
  <si>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</si>
  <si>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</si>
  <si>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</si>
  <si>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</si>
  <si>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</si>
  <si>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</si>
  <si>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</si>
  <si>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</si>
  <si>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</si>
  <si>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</si>
  <si>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</si>
  <si>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</si>
  <si>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</si>
  <si>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</si>
  <si>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</si>
  <si>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</si>
  <si>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สถานีตำรวจภูธรช้างกลาง  จว.นครศรีธรรมราช</t>
  </si>
  <si>
    <t>โครงการบริหารจัดการสกัดกั้นยาเสพติด Heart Land,Lincense Plate)</t>
  </si>
  <si>
    <t>1 ค่าตอบแทนพยาน</t>
  </si>
  <si>
    <t>5 ค่าส่งหมายเรียกพยาน</t>
  </si>
  <si>
    <t>4 ค่าตอบแทนชันสูตรพลิกศพ</t>
  </si>
  <si>
    <t>3 ค่าตอบแทนนักจิตวิทยา</t>
  </si>
  <si>
    <t>2 ค่าคุ้มครองพยาน</t>
  </si>
  <si>
    <t>อาสาสมัครตำรวจบ้านและน้ำมันรถเช่า,  กต.ตร)</t>
  </si>
  <si>
    <t>ตรวจแล้วถูกต้อง</t>
  </si>
  <si>
    <t>พ.ต.อ.</t>
  </si>
  <si>
    <t xml:space="preserve">    (พงศ์พิชาญ  ชยานนท์พิริย)</t>
  </si>
  <si>
    <t>ผกก.สภ.ช้างกลาง</t>
  </si>
  <si>
    <t xml:space="preserve">ประจำปีงบประมาณ พ.ศ.2568 </t>
  </si>
  <si>
    <t>ต.ค.67 - ก.ย.68</t>
  </si>
  <si>
    <t>ข้อมูล ณ วันที่  31 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</si>
</sst>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36"/>
      <color theme="0"/>
      <name val="TH Sarabun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b/>
      <sz val="12"/>
      <color theme="1"/>
      <name val="TH SarabunPSK"/>
    </font>
    <font>
      <b/>
      <sz val="18"/>
      <color theme="1"/>
      <name val="TH SarabunPSK"/>
    </font>
    <font>
      <b/>
      <sz val="18"/>
      <color theme="0"/>
      <name val="TH SarabunPSK"/>
      <family val="2"/>
    </font>
    <font>
      <sz val="18"/>
      <name val="Calibri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Calibri"/>
      <family val="2"/>
      <charset val="222"/>
      <scheme val="minor"/>
    </font>
    <font>
      <b/>
      <sz val="14"/>
      <name val="Calibri"/>
      <family val="2"/>
      <charset val="222"/>
    </font>
    <font>
      <b/>
      <sz val="14"/>
      <color rgb="FF002060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color rgb="FFF2F2F2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b/>
      <sz val="14"/>
      <color theme="1"/>
      <name val="Angsana New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33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/>
      <bottom style="thin">
        <color rgb="FF000000"/>
      </bottom>
      <diagonal/>
    </border>
    <border>
      <left style="medium">
        <color rgb="FF00206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 style="thin">
        <color rgb="FF0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medium">
        <color rgb="FFC00000"/>
      </right>
      <top style="hair">
        <color rgb="FF00206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indexed="64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0" fontId="1" fillId="0" borderId="121"/>
    <xf numFmtId="43" fontId="1" fillId="0" borderId="121" applyFont="0" applyFill="0" applyBorder="0" applyAlignment="0" applyProtection="0"/>
  </cellStyleXfs>
  <cellXfs count="240">
    <xf numFmtId="0" fontId="0" fillId="0" borderId="0" xfId="0"/>
    <xf numFmtId="0" fontId="4" fillId="0" borderId="0" xfId="0" applyFont="1"/>
    <xf numFmtId="0" fontId="5" fillId="4" borderId="10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shrinkToFit="1"/>
    </xf>
    <xf numFmtId="0" fontId="5" fillId="4" borderId="17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 shrinkToFit="1"/>
    </xf>
    <xf numFmtId="49" fontId="5" fillId="4" borderId="23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shrinkToFit="1"/>
    </xf>
    <xf numFmtId="49" fontId="5" fillId="4" borderId="28" xfId="0" applyNumberFormat="1" applyFont="1" applyFill="1" applyBorder="1" applyAlignment="1">
      <alignment horizontal="center"/>
    </xf>
    <xf numFmtId="49" fontId="5" fillId="4" borderId="20" xfId="0" applyNumberFormat="1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49" fontId="5" fillId="4" borderId="20" xfId="0" applyNumberFormat="1" applyFont="1" applyFill="1" applyBorder="1" applyAlignment="1">
      <alignment horizontal="center" shrinkToFit="1"/>
    </xf>
    <xf numFmtId="49" fontId="5" fillId="4" borderId="29" xfId="0" applyNumberFormat="1" applyFont="1" applyFill="1" applyBorder="1" applyAlignment="1">
      <alignment horizontal="center" shrinkToFit="1"/>
    </xf>
    <xf numFmtId="49" fontId="4" fillId="0" borderId="0" xfId="0" applyNumberFormat="1" applyFont="1"/>
    <xf numFmtId="0" fontId="4" fillId="11" borderId="121" xfId="0" applyFont="1" applyFill="1" applyBorder="1"/>
    <xf numFmtId="0" fontId="4" fillId="0" borderId="0" xfId="0" applyFont="1" applyAlignment="1">
      <alignment horizontal="center"/>
    </xf>
    <xf numFmtId="187" fontId="4" fillId="0" borderId="0" xfId="0" applyNumberFormat="1" applyFont="1"/>
    <xf numFmtId="0" fontId="4" fillId="0" borderId="0" xfId="0" applyFont="1" applyAlignment="1">
      <alignment shrinkToFit="1"/>
    </xf>
    <xf numFmtId="0" fontId="7" fillId="0" borderId="0" xfId="0" applyFont="1"/>
    <xf numFmtId="0" fontId="10" fillId="0" borderId="0" xfId="0" applyFont="1"/>
    <xf numFmtId="0" fontId="11" fillId="0" borderId="0" xfId="0" applyFont="1"/>
    <xf numFmtId="187" fontId="12" fillId="6" borderId="31" xfId="0" applyNumberFormat="1" applyFont="1" applyFill="1" applyBorder="1" applyAlignment="1">
      <alignment vertical="center"/>
    </xf>
    <xf numFmtId="187" fontId="12" fillId="6" borderId="31" xfId="0" applyNumberFormat="1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 shrinkToFit="1"/>
    </xf>
    <xf numFmtId="0" fontId="12" fillId="6" borderId="32" xfId="0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7" fontId="12" fillId="6" borderId="34" xfId="0" applyNumberFormat="1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 shrinkToFit="1"/>
    </xf>
    <xf numFmtId="0" fontId="12" fillId="6" borderId="35" xfId="0" applyFont="1" applyFill="1" applyBorder="1" applyAlignment="1">
      <alignment vertical="center" shrinkToFit="1"/>
    </xf>
    <xf numFmtId="187" fontId="12" fillId="6" borderId="36" xfId="0" applyNumberFormat="1" applyFont="1" applyFill="1" applyBorder="1" applyAlignment="1">
      <alignment vertical="center" wrapText="1"/>
    </xf>
    <xf numFmtId="187" fontId="12" fillId="6" borderId="36" xfId="0" applyNumberFormat="1" applyFont="1" applyFill="1" applyBorder="1" applyAlignment="1">
      <alignment vertical="center"/>
    </xf>
    <xf numFmtId="187" fontId="12" fillId="6" borderId="36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vertical="center" shrinkToFit="1"/>
    </xf>
    <xf numFmtId="0" fontId="12" fillId="6" borderId="38" xfId="0" applyFont="1" applyFill="1" applyBorder="1" applyAlignment="1">
      <alignment vertical="center" shrinkToFit="1"/>
    </xf>
    <xf numFmtId="187" fontId="12" fillId="6" borderId="37" xfId="0" applyNumberFormat="1" applyFont="1" applyFill="1" applyBorder="1" applyAlignment="1">
      <alignment vertical="center"/>
    </xf>
    <xf numFmtId="187" fontId="12" fillId="6" borderId="39" xfId="0" applyNumberFormat="1" applyFont="1" applyFill="1" applyBorder="1" applyAlignment="1">
      <alignment vertical="center"/>
    </xf>
    <xf numFmtId="0" fontId="12" fillId="6" borderId="39" xfId="0" applyFont="1" applyFill="1" applyBorder="1" applyAlignment="1">
      <alignment vertical="center" shrinkToFit="1"/>
    </xf>
    <xf numFmtId="0" fontId="12" fillId="6" borderId="40" xfId="0" applyFont="1" applyFill="1" applyBorder="1" applyAlignment="1">
      <alignment vertical="center" shrinkToFit="1"/>
    </xf>
    <xf numFmtId="0" fontId="15" fillId="6" borderId="41" xfId="0" applyFont="1" applyFill="1" applyBorder="1" applyAlignment="1">
      <alignment vertical="center"/>
    </xf>
    <xf numFmtId="187" fontId="12" fillId="6" borderId="42" xfId="0" applyNumberFormat="1" applyFont="1" applyFill="1" applyBorder="1" applyAlignment="1">
      <alignment vertical="center" wrapText="1"/>
    </xf>
    <xf numFmtId="187" fontId="12" fillId="6" borderId="42" xfId="0" applyNumberFormat="1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 shrinkToFit="1"/>
    </xf>
    <xf numFmtId="0" fontId="12" fillId="6" borderId="43" xfId="0" applyFont="1" applyFill="1" applyBorder="1" applyAlignment="1">
      <alignment vertical="center" shrinkToFit="1"/>
    </xf>
    <xf numFmtId="0" fontId="12" fillId="6" borderId="44" xfId="0" applyFont="1" applyFill="1" applyBorder="1" applyAlignment="1">
      <alignment vertical="center"/>
    </xf>
    <xf numFmtId="187" fontId="12" fillId="6" borderId="45" xfId="0" applyNumberFormat="1" applyFont="1" applyFill="1" applyBorder="1" applyAlignment="1">
      <alignment vertical="center" wrapText="1"/>
    </xf>
    <xf numFmtId="187" fontId="16" fillId="6" borderId="45" xfId="0" applyNumberFormat="1" applyFont="1" applyFill="1" applyBorder="1" applyAlignment="1">
      <alignment horizontal="center" vertical="center"/>
    </xf>
    <xf numFmtId="187" fontId="12" fillId="6" borderId="45" xfId="0" applyNumberFormat="1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vertical="center" shrinkToFit="1"/>
    </xf>
    <xf numFmtId="187" fontId="12" fillId="6" borderId="45" xfId="0" applyNumberFormat="1" applyFont="1" applyFill="1" applyBorder="1" applyAlignment="1">
      <alignment horizontal="left" vertical="center"/>
    </xf>
    <xf numFmtId="187" fontId="12" fillId="6" borderId="45" xfId="0" applyNumberFormat="1" applyFont="1" applyFill="1" applyBorder="1" applyAlignment="1">
      <alignment vertical="center"/>
    </xf>
    <xf numFmtId="187" fontId="12" fillId="6" borderId="47" xfId="0" applyNumberFormat="1" applyFont="1" applyFill="1" applyBorder="1" applyAlignment="1">
      <alignment vertical="center" wrapText="1"/>
    </xf>
    <xf numFmtId="187" fontId="16" fillId="6" borderId="47" xfId="0" applyNumberFormat="1" applyFont="1" applyFill="1" applyBorder="1" applyAlignment="1">
      <alignment horizontal="center" vertical="center"/>
    </xf>
    <xf numFmtId="187" fontId="12" fillId="6" borderId="47" xfId="0" applyNumberFormat="1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vertical="center" shrinkToFit="1"/>
    </xf>
    <xf numFmtId="187" fontId="12" fillId="6" borderId="49" xfId="0" applyNumberFormat="1" applyFont="1" applyFill="1" applyBorder="1" applyAlignment="1">
      <alignment vertical="center"/>
    </xf>
    <xf numFmtId="187" fontId="12" fillId="6" borderId="49" xfId="0" applyNumberFormat="1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horizontal="center" vertical="center" shrinkToFit="1"/>
    </xf>
    <xf numFmtId="0" fontId="12" fillId="6" borderId="50" xfId="0" applyFont="1" applyFill="1" applyBorder="1" applyAlignment="1">
      <alignment vertical="center" shrinkToFit="1"/>
    </xf>
    <xf numFmtId="0" fontId="12" fillId="6" borderId="51" xfId="0" applyFont="1" applyFill="1" applyBorder="1" applyAlignment="1">
      <alignment horizontal="left" vertical="center"/>
    </xf>
    <xf numFmtId="187" fontId="12" fillId="6" borderId="51" xfId="0" applyNumberFormat="1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vertical="center" shrinkToFit="1"/>
    </xf>
    <xf numFmtId="0" fontId="12" fillId="6" borderId="49" xfId="0" applyFont="1" applyFill="1" applyBorder="1" applyAlignment="1">
      <alignment horizontal="left" vertical="center"/>
    </xf>
    <xf numFmtId="0" fontId="12" fillId="6" borderId="49" xfId="0" applyFont="1" applyFill="1" applyBorder="1" applyAlignment="1">
      <alignment vertical="center" shrinkToFit="1"/>
    </xf>
    <xf numFmtId="0" fontId="12" fillId="6" borderId="31" xfId="0" applyFont="1" applyFill="1" applyBorder="1" applyAlignment="1">
      <alignment vertical="center"/>
    </xf>
    <xf numFmtId="0" fontId="15" fillId="6" borderId="53" xfId="0" applyFont="1" applyFill="1" applyBorder="1" applyAlignment="1">
      <alignment vertical="center"/>
    </xf>
    <xf numFmtId="0" fontId="12" fillId="6" borderId="54" xfId="0" applyFont="1" applyFill="1" applyBorder="1" applyAlignment="1">
      <alignment vertical="center"/>
    </xf>
    <xf numFmtId="187" fontId="12" fillId="6" borderId="54" xfId="0" applyNumberFormat="1" applyFont="1" applyFill="1" applyBorder="1" applyAlignment="1">
      <alignment vertical="center"/>
    </xf>
    <xf numFmtId="0" fontId="12" fillId="6" borderId="54" xfId="0" applyFont="1" applyFill="1" applyBorder="1" applyAlignment="1">
      <alignment vertical="center" shrinkToFit="1"/>
    </xf>
    <xf numFmtId="0" fontId="12" fillId="6" borderId="55" xfId="0" applyFont="1" applyFill="1" applyBorder="1" applyAlignment="1">
      <alignment vertical="center" shrinkToFit="1"/>
    </xf>
    <xf numFmtId="0" fontId="15" fillId="6" borderId="56" xfId="0" applyFont="1" applyFill="1" applyBorder="1" applyAlignment="1">
      <alignment vertical="center"/>
    </xf>
    <xf numFmtId="0" fontId="12" fillId="6" borderId="34" xfId="0" applyFont="1" applyFill="1" applyBorder="1" applyAlignment="1">
      <alignment vertical="center"/>
    </xf>
    <xf numFmtId="187" fontId="12" fillId="6" borderId="34" xfId="0" applyNumberFormat="1" applyFont="1" applyFill="1" applyBorder="1" applyAlignment="1">
      <alignment vertical="center"/>
    </xf>
    <xf numFmtId="0" fontId="12" fillId="6" borderId="34" xfId="0" applyFont="1" applyFill="1" applyBorder="1" applyAlignment="1">
      <alignment vertical="center" shrinkToFit="1"/>
    </xf>
    <xf numFmtId="0" fontId="15" fillId="6" borderId="57" xfId="0" applyFont="1" applyFill="1" applyBorder="1" applyAlignment="1">
      <alignment vertical="center"/>
    </xf>
    <xf numFmtId="187" fontId="12" fillId="6" borderId="58" xfId="0" applyNumberFormat="1" applyFont="1" applyFill="1" applyBorder="1" applyAlignment="1">
      <alignment horizontal="left" vertical="center"/>
    </xf>
    <xf numFmtId="187" fontId="12" fillId="6" borderId="58" xfId="0" applyNumberFormat="1" applyFont="1" applyFill="1" applyBorder="1" applyAlignment="1">
      <alignment horizontal="center" vertical="center"/>
    </xf>
    <xf numFmtId="0" fontId="12" fillId="6" borderId="59" xfId="0" applyFont="1" applyFill="1" applyBorder="1" applyAlignment="1">
      <alignment vertical="center" shrinkToFit="1"/>
    </xf>
    <xf numFmtId="0" fontId="12" fillId="6" borderId="45" xfId="0" applyFont="1" applyFill="1" applyBorder="1" applyAlignment="1">
      <alignment horizontal="center" vertical="center" shrinkToFit="1"/>
    </xf>
    <xf numFmtId="0" fontId="12" fillId="6" borderId="60" xfId="0" applyFont="1" applyFill="1" applyBorder="1" applyAlignment="1">
      <alignment vertical="center"/>
    </xf>
    <xf numFmtId="187" fontId="12" fillId="6" borderId="61" xfId="0" applyNumberFormat="1" applyFont="1" applyFill="1" applyBorder="1" applyAlignment="1">
      <alignment horizontal="center" vertical="center"/>
    </xf>
    <xf numFmtId="0" fontId="12" fillId="6" borderId="61" xfId="0" applyFont="1" applyFill="1" applyBorder="1" applyAlignment="1">
      <alignment horizontal="center" vertical="center" shrinkToFit="1"/>
    </xf>
    <xf numFmtId="0" fontId="12" fillId="6" borderId="62" xfId="0" applyFont="1" applyFill="1" applyBorder="1" applyAlignment="1">
      <alignment vertical="center" shrinkToFit="1"/>
    </xf>
    <xf numFmtId="0" fontId="15" fillId="6" borderId="63" xfId="0" applyFont="1" applyFill="1" applyBorder="1" applyAlignment="1">
      <alignment vertical="center"/>
    </xf>
    <xf numFmtId="0" fontId="12" fillId="6" borderId="64" xfId="0" applyFont="1" applyFill="1" applyBorder="1" applyAlignment="1">
      <alignment vertical="center"/>
    </xf>
    <xf numFmtId="0" fontId="12" fillId="6" borderId="65" xfId="0" applyFont="1" applyFill="1" applyBorder="1" applyAlignment="1">
      <alignment vertical="center"/>
    </xf>
    <xf numFmtId="187" fontId="12" fillId="6" borderId="66" xfId="0" applyNumberFormat="1" applyFont="1" applyFill="1" applyBorder="1" applyAlignment="1">
      <alignment horizontal="left" vertical="center"/>
    </xf>
    <xf numFmtId="187" fontId="12" fillId="6" borderId="66" xfId="0" applyNumberFormat="1" applyFont="1" applyFill="1" applyBorder="1" applyAlignment="1">
      <alignment horizontal="center" vertical="center"/>
    </xf>
    <xf numFmtId="0" fontId="12" fillId="6" borderId="67" xfId="0" applyFont="1" applyFill="1" applyBorder="1" applyAlignment="1">
      <alignment vertical="center" shrinkToFit="1"/>
    </xf>
    <xf numFmtId="0" fontId="12" fillId="6" borderId="69" xfId="0" applyFont="1" applyFill="1" applyBorder="1" applyAlignment="1">
      <alignment vertical="center"/>
    </xf>
    <xf numFmtId="187" fontId="12" fillId="6" borderId="70" xfId="0" applyNumberFormat="1" applyFont="1" applyFill="1" applyBorder="1" applyAlignment="1">
      <alignment horizontal="left" vertical="center"/>
    </xf>
    <xf numFmtId="187" fontId="12" fillId="6" borderId="70" xfId="0" applyNumberFormat="1" applyFont="1" applyFill="1" applyBorder="1" applyAlignment="1">
      <alignment horizontal="center" vertical="center"/>
    </xf>
    <xf numFmtId="0" fontId="12" fillId="6" borderId="70" xfId="0" applyFont="1" applyFill="1" applyBorder="1" applyAlignment="1">
      <alignment horizontal="center" vertical="center" shrinkToFit="1"/>
    </xf>
    <xf numFmtId="0" fontId="12" fillId="6" borderId="71" xfId="0" applyFont="1" applyFill="1" applyBorder="1" applyAlignment="1">
      <alignment vertical="center" shrinkToFit="1"/>
    </xf>
    <xf numFmtId="0" fontId="12" fillId="5" borderId="72" xfId="0" applyFont="1" applyFill="1" applyBorder="1" applyAlignment="1">
      <alignment horizontal="center" vertical="center"/>
    </xf>
    <xf numFmtId="0" fontId="12" fillId="7" borderId="73" xfId="0" applyFont="1" applyFill="1" applyBorder="1" applyAlignment="1">
      <alignment vertical="center"/>
    </xf>
    <xf numFmtId="187" fontId="12" fillId="7" borderId="74" xfId="0" applyNumberFormat="1" applyFont="1" applyFill="1" applyBorder="1" applyAlignment="1">
      <alignment horizontal="center" vertical="center"/>
    </xf>
    <xf numFmtId="187" fontId="12" fillId="7" borderId="75" xfId="0" applyNumberFormat="1" applyFont="1" applyFill="1" applyBorder="1" applyAlignment="1">
      <alignment horizontal="center" vertical="center"/>
    </xf>
    <xf numFmtId="0" fontId="12" fillId="7" borderId="75" xfId="0" applyFont="1" applyFill="1" applyBorder="1" applyAlignment="1">
      <alignment horizontal="center" vertical="center" shrinkToFit="1"/>
    </xf>
    <xf numFmtId="0" fontId="12" fillId="7" borderId="76" xfId="0" applyFont="1" applyFill="1" applyBorder="1" applyAlignment="1">
      <alignment vertical="center" shrinkToFit="1"/>
    </xf>
    <xf numFmtId="0" fontId="12" fillId="5" borderId="77" xfId="0" applyFont="1" applyFill="1" applyBorder="1" applyAlignment="1">
      <alignment vertical="center"/>
    </xf>
    <xf numFmtId="0" fontId="12" fillId="7" borderId="78" xfId="0" applyFont="1" applyFill="1" applyBorder="1" applyAlignment="1">
      <alignment vertical="center"/>
    </xf>
    <xf numFmtId="187" fontId="12" fillId="7" borderId="79" xfId="0" applyNumberFormat="1" applyFont="1" applyFill="1" applyBorder="1" applyAlignment="1">
      <alignment horizontal="left" vertical="center"/>
    </xf>
    <xf numFmtId="0" fontId="12" fillId="7" borderId="80" xfId="0" applyFont="1" applyFill="1" applyBorder="1" applyAlignment="1">
      <alignment vertical="center" shrinkToFit="1"/>
    </xf>
    <xf numFmtId="0" fontId="12" fillId="5" borderId="81" xfId="0" applyFont="1" applyFill="1" applyBorder="1" applyAlignment="1">
      <alignment vertical="center"/>
    </xf>
    <xf numFmtId="0" fontId="12" fillId="7" borderId="82" xfId="0" applyFont="1" applyFill="1" applyBorder="1" applyAlignment="1">
      <alignment vertical="center"/>
    </xf>
    <xf numFmtId="187" fontId="12" fillId="7" borderId="79" xfId="0" applyNumberFormat="1" applyFont="1" applyFill="1" applyBorder="1" applyAlignment="1">
      <alignment horizontal="center" vertical="center"/>
    </xf>
    <xf numFmtId="0" fontId="12" fillId="7" borderId="79" xfId="0" applyFont="1" applyFill="1" applyBorder="1" applyAlignment="1">
      <alignment horizontal="center" vertical="center" shrinkToFit="1"/>
    </xf>
    <xf numFmtId="187" fontId="12" fillId="7" borderId="74" xfId="0" applyNumberFormat="1" applyFont="1" applyFill="1" applyBorder="1" applyAlignment="1">
      <alignment horizontal="left" vertical="center"/>
    </xf>
    <xf numFmtId="0" fontId="12" fillId="7" borderId="74" xfId="0" applyFont="1" applyFill="1" applyBorder="1" applyAlignment="1">
      <alignment horizontal="center" vertical="center" shrinkToFit="1"/>
    </xf>
    <xf numFmtId="0" fontId="12" fillId="5" borderId="83" xfId="0" applyFont="1" applyFill="1" applyBorder="1" applyAlignment="1">
      <alignment vertical="center"/>
    </xf>
    <xf numFmtId="0" fontId="12" fillId="7" borderId="84" xfId="0" applyFont="1" applyFill="1" applyBorder="1" applyAlignment="1">
      <alignment vertical="center"/>
    </xf>
    <xf numFmtId="187" fontId="12" fillId="7" borderId="85" xfId="0" applyNumberFormat="1" applyFont="1" applyFill="1" applyBorder="1" applyAlignment="1">
      <alignment horizontal="left" vertical="center"/>
    </xf>
    <xf numFmtId="187" fontId="12" fillId="7" borderId="85" xfId="0" applyNumberFormat="1" applyFont="1" applyFill="1" applyBorder="1" applyAlignment="1">
      <alignment horizontal="center" vertical="center"/>
    </xf>
    <xf numFmtId="0" fontId="12" fillId="7" borderId="85" xfId="0" applyFont="1" applyFill="1" applyBorder="1" applyAlignment="1">
      <alignment horizontal="center" vertical="center" shrinkToFit="1"/>
    </xf>
    <xf numFmtId="0" fontId="12" fillId="7" borderId="86" xfId="0" applyFont="1" applyFill="1" applyBorder="1" applyAlignment="1">
      <alignment vertical="center" shrinkToFit="1"/>
    </xf>
    <xf numFmtId="0" fontId="15" fillId="5" borderId="87" xfId="0" applyFont="1" applyFill="1" applyBorder="1" applyAlignment="1">
      <alignment horizontal="center" vertical="center"/>
    </xf>
    <xf numFmtId="0" fontId="15" fillId="8" borderId="88" xfId="0" applyFont="1" applyFill="1" applyBorder="1" applyAlignment="1">
      <alignment vertical="center"/>
    </xf>
    <xf numFmtId="0" fontId="12" fillId="8" borderId="89" xfId="0" applyFont="1" applyFill="1" applyBorder="1" applyAlignment="1">
      <alignment horizontal="left" vertical="center"/>
    </xf>
    <xf numFmtId="187" fontId="12" fillId="8" borderId="89" xfId="0" applyNumberFormat="1" applyFont="1" applyFill="1" applyBorder="1" applyAlignment="1">
      <alignment horizontal="center" vertical="center"/>
    </xf>
    <xf numFmtId="187" fontId="15" fillId="8" borderId="89" xfId="0" applyNumberFormat="1" applyFont="1" applyFill="1" applyBorder="1" applyAlignment="1">
      <alignment horizontal="center" vertical="center"/>
    </xf>
    <xf numFmtId="0" fontId="15" fillId="8" borderId="90" xfId="0" applyFont="1" applyFill="1" applyBorder="1" applyAlignment="1">
      <alignment vertical="center" shrinkToFit="1"/>
    </xf>
    <xf numFmtId="0" fontId="15" fillId="5" borderId="91" xfId="0" applyFont="1" applyFill="1" applyBorder="1" applyAlignment="1">
      <alignment horizontal="center" vertical="center"/>
    </xf>
    <xf numFmtId="0" fontId="15" fillId="8" borderId="92" xfId="0" applyFont="1" applyFill="1" applyBorder="1" applyAlignment="1">
      <alignment vertical="center"/>
    </xf>
    <xf numFmtId="0" fontId="12" fillId="8" borderId="54" xfId="0" applyFont="1" applyFill="1" applyBorder="1" applyAlignment="1">
      <alignment horizontal="left" vertical="center"/>
    </xf>
    <xf numFmtId="187" fontId="12" fillId="8" borderId="54" xfId="0" applyNumberFormat="1" applyFont="1" applyFill="1" applyBorder="1" applyAlignment="1">
      <alignment horizontal="center" vertical="center"/>
    </xf>
    <xf numFmtId="187" fontId="15" fillId="8" borderId="54" xfId="0" applyNumberFormat="1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 shrinkToFit="1"/>
    </xf>
    <xf numFmtId="0" fontId="15" fillId="8" borderId="93" xfId="0" applyFont="1" applyFill="1" applyBorder="1" applyAlignment="1">
      <alignment vertical="center" shrinkToFit="1"/>
    </xf>
    <xf numFmtId="0" fontId="15" fillId="5" borderId="94" xfId="0" applyFont="1" applyFill="1" applyBorder="1" applyAlignment="1">
      <alignment horizontal="center" vertical="center"/>
    </xf>
    <xf numFmtId="0" fontId="15" fillId="8" borderId="95" xfId="0" applyFont="1" applyFill="1" applyBorder="1" applyAlignment="1">
      <alignment vertical="center"/>
    </xf>
    <xf numFmtId="0" fontId="12" fillId="8" borderId="96" xfId="0" applyFont="1" applyFill="1" applyBorder="1" applyAlignment="1">
      <alignment horizontal="left" vertical="center"/>
    </xf>
    <xf numFmtId="187" fontId="12" fillId="8" borderId="96" xfId="0" applyNumberFormat="1" applyFont="1" applyFill="1" applyBorder="1" applyAlignment="1">
      <alignment horizontal="center" vertical="center"/>
    </xf>
    <xf numFmtId="187" fontId="15" fillId="8" borderId="96" xfId="0" applyNumberFormat="1" applyFont="1" applyFill="1" applyBorder="1" applyAlignment="1">
      <alignment horizontal="center" vertical="center"/>
    </xf>
    <xf numFmtId="0" fontId="15" fillId="8" borderId="96" xfId="0" applyFont="1" applyFill="1" applyBorder="1" applyAlignment="1">
      <alignment horizontal="center" vertical="center" shrinkToFit="1"/>
    </xf>
    <xf numFmtId="0" fontId="15" fillId="8" borderId="97" xfId="0" applyFont="1" applyFill="1" applyBorder="1" applyAlignment="1">
      <alignment vertical="center" shrinkToFit="1"/>
    </xf>
    <xf numFmtId="0" fontId="12" fillId="5" borderId="98" xfId="0" applyFont="1" applyFill="1" applyBorder="1" applyAlignment="1">
      <alignment horizontal="center" vertical="center"/>
    </xf>
    <xf numFmtId="0" fontId="12" fillId="9" borderId="99" xfId="0" applyFont="1" applyFill="1" applyBorder="1" applyAlignment="1">
      <alignment vertical="center"/>
    </xf>
    <xf numFmtId="0" fontId="12" fillId="9" borderId="100" xfId="0" applyFont="1" applyFill="1" applyBorder="1" applyAlignment="1">
      <alignment vertical="center"/>
    </xf>
    <xf numFmtId="187" fontId="12" fillId="9" borderId="100" xfId="0" applyNumberFormat="1" applyFont="1" applyFill="1" applyBorder="1" applyAlignment="1">
      <alignment horizontal="center" vertical="center"/>
    </xf>
    <xf numFmtId="0" fontId="12" fillId="9" borderId="101" xfId="0" applyFont="1" applyFill="1" applyBorder="1" applyAlignment="1">
      <alignment vertical="center" shrinkToFit="1"/>
    </xf>
    <xf numFmtId="0" fontId="12" fillId="5" borderId="77" xfId="0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vertical="center"/>
    </xf>
    <xf numFmtId="0" fontId="12" fillId="9" borderId="103" xfId="0" applyFont="1" applyFill="1" applyBorder="1" applyAlignment="1">
      <alignment vertical="center"/>
    </xf>
    <xf numFmtId="187" fontId="12" fillId="9" borderId="103" xfId="0" applyNumberFormat="1" applyFont="1" applyFill="1" applyBorder="1" applyAlignment="1">
      <alignment horizontal="center" vertical="center"/>
    </xf>
    <xf numFmtId="0" fontId="12" fillId="9" borderId="103" xfId="0" applyFont="1" applyFill="1" applyBorder="1" applyAlignment="1">
      <alignment horizontal="center" vertical="center" shrinkToFit="1"/>
    </xf>
    <xf numFmtId="0" fontId="12" fillId="5" borderId="104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vertical="center"/>
    </xf>
    <xf numFmtId="0" fontId="12" fillId="9" borderId="106" xfId="0" applyFont="1" applyFill="1" applyBorder="1" applyAlignment="1">
      <alignment vertical="center"/>
    </xf>
    <xf numFmtId="187" fontId="12" fillId="9" borderId="106" xfId="0" applyNumberFormat="1" applyFont="1" applyFill="1" applyBorder="1" applyAlignment="1">
      <alignment horizontal="center" vertical="center"/>
    </xf>
    <xf numFmtId="0" fontId="12" fillId="9" borderId="106" xfId="0" applyFont="1" applyFill="1" applyBorder="1" applyAlignment="1">
      <alignment horizontal="center" vertical="center" shrinkToFit="1"/>
    </xf>
    <xf numFmtId="0" fontId="12" fillId="9" borderId="107" xfId="0" applyFont="1" applyFill="1" applyBorder="1" applyAlignment="1">
      <alignment vertical="center" shrinkToFit="1"/>
    </xf>
    <xf numFmtId="0" fontId="12" fillId="5" borderId="108" xfId="0" applyFont="1" applyFill="1" applyBorder="1" applyAlignment="1">
      <alignment horizontal="center" vertical="center"/>
    </xf>
    <xf numFmtId="0" fontId="12" fillId="5" borderId="109" xfId="0" applyFont="1" applyFill="1" applyBorder="1" applyAlignment="1">
      <alignment vertical="center"/>
    </xf>
    <xf numFmtId="0" fontId="12" fillId="5" borderId="100" xfId="0" applyFont="1" applyFill="1" applyBorder="1" applyAlignment="1">
      <alignment vertical="center"/>
    </xf>
    <xf numFmtId="187" fontId="12" fillId="5" borderId="100" xfId="0" applyNumberFormat="1" applyFont="1" applyFill="1" applyBorder="1" applyAlignment="1">
      <alignment horizontal="center" vertical="center"/>
    </xf>
    <xf numFmtId="0" fontId="12" fillId="5" borderId="101" xfId="0" applyFont="1" applyFill="1" applyBorder="1" applyAlignment="1">
      <alignment vertical="center" shrinkToFit="1"/>
    </xf>
    <xf numFmtId="0" fontId="12" fillId="5" borderId="110" xfId="0" applyFont="1" applyFill="1" applyBorder="1" applyAlignment="1">
      <alignment horizontal="center" vertical="center"/>
    </xf>
    <xf numFmtId="0" fontId="12" fillId="5" borderId="111" xfId="0" applyFont="1" applyFill="1" applyBorder="1" applyAlignment="1">
      <alignment vertical="center"/>
    </xf>
    <xf numFmtId="0" fontId="12" fillId="5" borderId="103" xfId="0" applyFont="1" applyFill="1" applyBorder="1" applyAlignment="1">
      <alignment vertical="center"/>
    </xf>
    <xf numFmtId="187" fontId="12" fillId="5" borderId="103" xfId="0" applyNumberFormat="1" applyFont="1" applyFill="1" applyBorder="1" applyAlignment="1">
      <alignment horizontal="center" vertical="center"/>
    </xf>
    <xf numFmtId="0" fontId="12" fillId="5" borderId="103" xfId="0" applyFont="1" applyFill="1" applyBorder="1" applyAlignment="1">
      <alignment horizontal="center" vertical="center" shrinkToFit="1"/>
    </xf>
    <xf numFmtId="0" fontId="12" fillId="5" borderId="112" xfId="0" applyFont="1" applyFill="1" applyBorder="1" applyAlignment="1">
      <alignment vertical="center" shrinkToFit="1"/>
    </xf>
    <xf numFmtId="0" fontId="12" fillId="5" borderId="113" xfId="0" applyFont="1" applyFill="1" applyBorder="1" applyAlignment="1">
      <alignment horizontal="center" vertical="center"/>
    </xf>
    <xf numFmtId="0" fontId="12" fillId="5" borderId="114" xfId="0" applyFont="1" applyFill="1" applyBorder="1" applyAlignment="1">
      <alignment vertical="center"/>
    </xf>
    <xf numFmtId="0" fontId="12" fillId="5" borderId="115" xfId="0" applyFont="1" applyFill="1" applyBorder="1" applyAlignment="1">
      <alignment vertical="center"/>
    </xf>
    <xf numFmtId="187" fontId="12" fillId="5" borderId="115" xfId="0" applyNumberFormat="1" applyFont="1" applyFill="1" applyBorder="1" applyAlignment="1">
      <alignment horizontal="center" vertical="center"/>
    </xf>
    <xf numFmtId="0" fontId="12" fillId="5" borderId="115" xfId="0" applyFont="1" applyFill="1" applyBorder="1" applyAlignment="1">
      <alignment horizontal="center" vertical="center" shrinkToFit="1"/>
    </xf>
    <xf numFmtId="0" fontId="12" fillId="5" borderId="116" xfId="0" applyFont="1" applyFill="1" applyBorder="1" applyAlignment="1">
      <alignment vertical="center" shrinkToFit="1"/>
    </xf>
    <xf numFmtId="0" fontId="12" fillId="5" borderId="117" xfId="0" applyFont="1" applyFill="1" applyBorder="1" applyAlignment="1">
      <alignment vertical="center"/>
    </xf>
    <xf numFmtId="0" fontId="12" fillId="5" borderId="106" xfId="0" applyFont="1" applyFill="1" applyBorder="1" applyAlignment="1">
      <alignment vertical="center"/>
    </xf>
    <xf numFmtId="187" fontId="12" fillId="5" borderId="106" xfId="0" applyNumberFormat="1" applyFont="1" applyFill="1" applyBorder="1" applyAlignment="1">
      <alignment horizontal="center" vertical="center"/>
    </xf>
    <xf numFmtId="0" fontId="12" fillId="5" borderId="106" xfId="0" applyFont="1" applyFill="1" applyBorder="1" applyAlignment="1">
      <alignment horizontal="center" vertical="center" shrinkToFit="1"/>
    </xf>
    <xf numFmtId="0" fontId="12" fillId="5" borderId="107" xfId="0" applyFont="1" applyFill="1" applyBorder="1" applyAlignment="1">
      <alignment vertical="center" shrinkToFit="1"/>
    </xf>
    <xf numFmtId="0" fontId="12" fillId="10" borderId="99" xfId="0" applyFont="1" applyFill="1" applyBorder="1" applyAlignment="1">
      <alignment vertical="center"/>
    </xf>
    <xf numFmtId="0" fontId="12" fillId="10" borderId="100" xfId="0" applyFont="1" applyFill="1" applyBorder="1" applyAlignment="1">
      <alignment vertical="center"/>
    </xf>
    <xf numFmtId="187" fontId="12" fillId="10" borderId="100" xfId="0" applyNumberFormat="1" applyFont="1" applyFill="1" applyBorder="1" applyAlignment="1">
      <alignment vertical="center"/>
    </xf>
    <xf numFmtId="187" fontId="12" fillId="10" borderId="100" xfId="0" applyNumberFormat="1" applyFont="1" applyFill="1" applyBorder="1" applyAlignment="1">
      <alignment horizontal="center" vertical="center"/>
    </xf>
    <xf numFmtId="0" fontId="12" fillId="10" borderId="101" xfId="0" applyFont="1" applyFill="1" applyBorder="1" applyAlignment="1">
      <alignment vertical="center" shrinkToFit="1"/>
    </xf>
    <xf numFmtId="0" fontId="12" fillId="10" borderId="118" xfId="0" applyFont="1" applyFill="1" applyBorder="1" applyAlignment="1">
      <alignment vertical="center"/>
    </xf>
    <xf numFmtId="0" fontId="12" fillId="10" borderId="115" xfId="0" applyFont="1" applyFill="1" applyBorder="1" applyAlignment="1">
      <alignment vertical="center"/>
    </xf>
    <xf numFmtId="187" fontId="12" fillId="10" borderId="115" xfId="0" applyNumberFormat="1" applyFont="1" applyFill="1" applyBorder="1" applyAlignment="1">
      <alignment vertical="center"/>
    </xf>
    <xf numFmtId="187" fontId="12" fillId="10" borderId="115" xfId="0" applyNumberFormat="1" applyFont="1" applyFill="1" applyBorder="1" applyAlignment="1">
      <alignment horizontal="center" vertical="center"/>
    </xf>
    <xf numFmtId="0" fontId="12" fillId="10" borderId="115" xfId="0" applyFont="1" applyFill="1" applyBorder="1" applyAlignment="1">
      <alignment horizontal="center" vertical="center" shrinkToFit="1"/>
    </xf>
    <xf numFmtId="0" fontId="12" fillId="10" borderId="116" xfId="0" applyFont="1" applyFill="1" applyBorder="1" applyAlignment="1">
      <alignment vertical="center" shrinkToFit="1"/>
    </xf>
    <xf numFmtId="0" fontId="12" fillId="5" borderId="119" xfId="0" applyFont="1" applyFill="1" applyBorder="1" applyAlignment="1">
      <alignment horizontal="center" vertical="center"/>
    </xf>
    <xf numFmtId="0" fontId="12" fillId="10" borderId="105" xfId="0" applyFont="1" applyFill="1" applyBorder="1" applyAlignment="1">
      <alignment vertical="center"/>
    </xf>
    <xf numFmtId="0" fontId="12" fillId="10" borderId="106" xfId="0" applyFont="1" applyFill="1" applyBorder="1" applyAlignment="1">
      <alignment vertical="center"/>
    </xf>
    <xf numFmtId="187" fontId="12" fillId="10" borderId="106" xfId="0" applyNumberFormat="1" applyFont="1" applyFill="1" applyBorder="1" applyAlignment="1">
      <alignment vertical="center"/>
    </xf>
    <xf numFmtId="187" fontId="12" fillId="10" borderId="106" xfId="0" applyNumberFormat="1" applyFont="1" applyFill="1" applyBorder="1" applyAlignment="1">
      <alignment horizontal="center" vertical="center"/>
    </xf>
    <xf numFmtId="0" fontId="12" fillId="10" borderId="106" xfId="0" applyFont="1" applyFill="1" applyBorder="1" applyAlignment="1">
      <alignment horizontal="center" vertical="center" shrinkToFit="1"/>
    </xf>
    <xf numFmtId="0" fontId="12" fillId="10" borderId="107" xfId="0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8" fillId="3" borderId="120" xfId="0" applyFont="1" applyFill="1" applyBorder="1" applyAlignment="1">
      <alignment horizontal="center" vertical="center"/>
    </xf>
    <xf numFmtId="187" fontId="17" fillId="3" borderId="120" xfId="0" applyNumberFormat="1" applyFont="1" applyFill="1" applyBorder="1" applyAlignment="1">
      <alignment horizontal="center" vertical="center"/>
    </xf>
    <xf numFmtId="187" fontId="18" fillId="3" borderId="12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12" fillId="11" borderId="121" xfId="0" applyFont="1" applyFill="1" applyBorder="1" applyAlignment="1">
      <alignment vertical="center"/>
    </xf>
    <xf numFmtId="0" fontId="1" fillId="0" borderId="121" xfId="1"/>
    <xf numFmtId="0" fontId="19" fillId="0" borderId="121" xfId="1" applyFont="1"/>
    <xf numFmtId="0" fontId="19" fillId="0" borderId="121" xfId="1" applyFont="1" applyAlignment="1">
      <alignment horizontal="center"/>
    </xf>
    <xf numFmtId="0" fontId="19" fillId="0" borderId="121" xfId="1" applyFont="1" applyAlignment="1">
      <alignment horizontal="right"/>
    </xf>
    <xf numFmtId="49" fontId="5" fillId="4" borderId="122" xfId="0" applyNumberFormat="1" applyFont="1" applyFill="1" applyBorder="1" applyAlignment="1">
      <alignment horizontal="center" vertical="center"/>
    </xf>
    <xf numFmtId="0" fontId="12" fillId="6" borderId="123" xfId="0" applyFont="1" applyFill="1" applyBorder="1" applyAlignment="1">
      <alignment vertical="center"/>
    </xf>
    <xf numFmtId="0" fontId="12" fillId="6" borderId="124" xfId="0" applyFont="1" applyFill="1" applyBorder="1" applyAlignment="1">
      <alignment horizontal="left" vertical="center"/>
    </xf>
    <xf numFmtId="0" fontId="15" fillId="6" borderId="125" xfId="0" applyFont="1" applyFill="1" applyBorder="1" applyAlignment="1">
      <alignment vertical="center"/>
    </xf>
    <xf numFmtId="0" fontId="12" fillId="6" borderId="126" xfId="0" applyFont="1" applyFill="1" applyBorder="1" applyAlignment="1">
      <alignment vertical="center"/>
    </xf>
    <xf numFmtId="0" fontId="12" fillId="6" borderId="127" xfId="0" applyFont="1" applyFill="1" applyBorder="1" applyAlignment="1">
      <alignment vertical="center"/>
    </xf>
    <xf numFmtId="0" fontId="12" fillId="6" borderId="128" xfId="0" applyFont="1" applyFill="1" applyBorder="1" applyAlignment="1">
      <alignment vertical="center"/>
    </xf>
    <xf numFmtId="0" fontId="12" fillId="6" borderId="129" xfId="0" applyFont="1" applyFill="1" applyBorder="1" applyAlignment="1">
      <alignment vertical="center"/>
    </xf>
    <xf numFmtId="0" fontId="12" fillId="6" borderId="130" xfId="0" applyFont="1" applyFill="1" applyBorder="1" applyAlignment="1">
      <alignment vertical="center"/>
    </xf>
    <xf numFmtId="0" fontId="15" fillId="6" borderId="131" xfId="0" applyFont="1" applyFill="1" applyBorder="1" applyAlignment="1">
      <alignment vertical="center"/>
    </xf>
    <xf numFmtId="0" fontId="15" fillId="6" borderId="123" xfId="0" applyFont="1" applyFill="1" applyBorder="1" applyAlignment="1">
      <alignment vertical="center"/>
    </xf>
    <xf numFmtId="0" fontId="15" fillId="6" borderId="132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24" xfId="0" applyFont="1" applyBorder="1"/>
    <xf numFmtId="0" fontId="12" fillId="5" borderId="30" xfId="0" applyFont="1" applyFill="1" applyBorder="1" applyAlignment="1">
      <alignment horizontal="center" vertical="top"/>
    </xf>
    <xf numFmtId="0" fontId="14" fillId="0" borderId="33" xfId="0" applyFont="1" applyBorder="1" applyAlignment="1">
      <alignment vertical="top"/>
    </xf>
    <xf numFmtId="0" fontId="14" fillId="0" borderId="68" xfId="0" applyFont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8" fillId="3" borderId="4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2" fillId="3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5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5" fillId="4" borderId="16" xfId="0" applyFont="1" applyFill="1" applyBorder="1" applyAlignment="1">
      <alignment horizontal="center" vertical="center" shrinkToFit="1"/>
    </xf>
    <xf numFmtId="0" fontId="3" fillId="0" borderId="22" xfId="0" applyFont="1" applyBorder="1"/>
    <xf numFmtId="0" fontId="3" fillId="0" borderId="27" xfId="0" applyFont="1" applyBorder="1"/>
  </cellXfs>
  <cellStyles count="3">
    <cellStyle name="จุลภาค 2" xfId="2" xr:uid="{6583885D-98F5-4219-A707-521C3EBFECEB}"/>
    <cellStyle name="ปกติ" xfId="0" builtinId="0"/>
    <cellStyle name="ปกติ 2" xfId="1" xr:uid="{F98F35A8-901B-42CC-8B93-94BBF2D4D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1962150" cy="1552575"/>
    <xdr:pic>
      <xdr:nvPicPr>
        <xdr:cNvPr id="2" name="image1.png" title="รูปภาพ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8</xdr:col>
      <xdr:colOff>152400</xdr:colOff>
      <xdr:row>72</xdr:row>
      <xdr:rowOff>57150</xdr:rowOff>
    </xdr:from>
    <xdr:to>
      <xdr:col>8</xdr:col>
      <xdr:colOff>876300</xdr:colOff>
      <xdr:row>72</xdr:row>
      <xdr:rowOff>186267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AB4348-84E2-45A7-BAA1-8A6B44CD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9764375"/>
          <a:ext cx="723900" cy="129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0"/>
  <sheetViews>
    <sheetView tabSelected="1" topLeftCell="A55" zoomScaleNormal="100" workbookViewId="0">
      <selection activeCell="D73" sqref="D73"/>
    </sheetView>
  </sheetViews>
  <sheetFormatPr defaultColWidth="14.42578125" defaultRowHeight="15" customHeight="1"/>
  <cols>
    <col min="1" max="1" width="6" customWidth="1"/>
    <col min="2" max="2" width="57" customWidth="1"/>
    <col min="3" max="3" width="31.28515625" customWidth="1"/>
    <col min="4" max="4" width="17.85546875" customWidth="1"/>
    <col min="5" max="6" width="6.7109375" customWidth="1"/>
    <col min="7" max="7" width="7" customWidth="1"/>
    <col min="8" max="8" width="6.7109375" customWidth="1"/>
    <col min="9" max="9" width="14.28515625" customWidth="1"/>
    <col min="10" max="10" width="38.7109375" customWidth="1"/>
    <col min="11" max="26" width="9" customWidth="1"/>
  </cols>
  <sheetData>
    <row r="1" spans="1:26" ht="51" customHeight="1">
      <c r="A1" s="225" t="s">
        <v>141</v>
      </c>
      <c r="B1" s="226"/>
      <c r="C1" s="226"/>
      <c r="D1" s="226"/>
      <c r="E1" s="226"/>
      <c r="F1" s="226"/>
      <c r="G1" s="226"/>
      <c r="H1" s="226"/>
      <c r="I1" s="226"/>
      <c r="J1" s="2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4" customFormat="1" ht="24.75" customHeight="1">
      <c r="A2" s="228" t="s">
        <v>153</v>
      </c>
      <c r="B2" s="229"/>
      <c r="C2" s="229"/>
      <c r="D2" s="229"/>
      <c r="E2" s="229"/>
      <c r="F2" s="229"/>
      <c r="G2" s="229"/>
      <c r="H2" s="229"/>
      <c r="I2" s="229"/>
      <c r="J2" s="230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24" customFormat="1" ht="26.25" customHeight="1">
      <c r="A3" s="228" t="s">
        <v>155</v>
      </c>
      <c r="B3" s="229"/>
      <c r="C3" s="229"/>
      <c r="D3" s="229"/>
      <c r="E3" s="229"/>
      <c r="F3" s="229"/>
      <c r="G3" s="229"/>
      <c r="H3" s="229"/>
      <c r="I3" s="229"/>
      <c r="J3" s="230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A4" s="231"/>
      <c r="B4" s="232"/>
      <c r="C4" s="232"/>
      <c r="D4" s="232"/>
      <c r="E4" s="232"/>
      <c r="F4" s="232"/>
      <c r="G4" s="232"/>
      <c r="H4" s="232"/>
      <c r="I4" s="232"/>
      <c r="J4" s="23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2"/>
      <c r="B5" s="219" t="s">
        <v>0</v>
      </c>
      <c r="C5" s="219" t="s">
        <v>1</v>
      </c>
      <c r="D5" s="234" t="s">
        <v>2</v>
      </c>
      <c r="E5" s="235"/>
      <c r="F5" s="235"/>
      <c r="G5" s="235"/>
      <c r="H5" s="236"/>
      <c r="I5" s="3" t="s">
        <v>3</v>
      </c>
      <c r="J5" s="237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4" t="s">
        <v>5</v>
      </c>
      <c r="B6" s="220"/>
      <c r="C6" s="220"/>
      <c r="D6" s="5" t="s">
        <v>6</v>
      </c>
      <c r="E6" s="6" t="s">
        <v>7</v>
      </c>
      <c r="F6" s="6" t="s">
        <v>7</v>
      </c>
      <c r="G6" s="6" t="s">
        <v>8</v>
      </c>
      <c r="H6" s="6" t="s">
        <v>9</v>
      </c>
      <c r="I6" s="7" t="s">
        <v>10</v>
      </c>
      <c r="J6" s="23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8"/>
      <c r="B7" s="221"/>
      <c r="C7" s="221"/>
      <c r="D7" s="9"/>
      <c r="E7" s="10" t="s">
        <v>11</v>
      </c>
      <c r="F7" s="10" t="s">
        <v>12</v>
      </c>
      <c r="G7" s="10"/>
      <c r="H7" s="10"/>
      <c r="I7" s="11"/>
      <c r="J7" s="23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2" t="s">
        <v>13</v>
      </c>
      <c r="B8" s="207" t="s">
        <v>14</v>
      </c>
      <c r="C8" s="13" t="s">
        <v>15</v>
      </c>
      <c r="D8" s="14" t="s">
        <v>16</v>
      </c>
      <c r="E8" s="13" t="s">
        <v>17</v>
      </c>
      <c r="F8" s="13" t="s">
        <v>18</v>
      </c>
      <c r="G8" s="13" t="s">
        <v>19</v>
      </c>
      <c r="H8" s="13" t="s">
        <v>20</v>
      </c>
      <c r="I8" s="15" t="s">
        <v>21</v>
      </c>
      <c r="J8" s="16" t="s">
        <v>22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30" customFormat="1" ht="23.25" customHeight="1">
      <c r="A9" s="222">
        <v>1</v>
      </c>
      <c r="B9" s="208" t="s">
        <v>23</v>
      </c>
      <c r="C9" s="25"/>
      <c r="D9" s="26"/>
      <c r="E9" s="26"/>
      <c r="F9" s="26"/>
      <c r="G9" s="26"/>
      <c r="H9" s="26"/>
      <c r="I9" s="27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s="30" customFormat="1" ht="23.25" customHeight="1">
      <c r="A10" s="223"/>
      <c r="B10" s="209" t="s">
        <v>24</v>
      </c>
      <c r="C10" s="31"/>
      <c r="D10" s="31"/>
      <c r="E10" s="31"/>
      <c r="F10" s="31"/>
      <c r="G10" s="31"/>
      <c r="H10" s="31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s="30" customFormat="1" ht="23.25" customHeight="1">
      <c r="A11" s="223"/>
      <c r="B11" s="210" t="s">
        <v>25</v>
      </c>
      <c r="C11" s="34" t="s">
        <v>26</v>
      </c>
      <c r="D11" s="35">
        <f>27800+27800</f>
        <v>55600</v>
      </c>
      <c r="E11" s="36" t="s">
        <v>27</v>
      </c>
      <c r="F11" s="36" t="s">
        <v>27</v>
      </c>
      <c r="G11" s="36" t="s">
        <v>27</v>
      </c>
      <c r="H11" s="36" t="s">
        <v>27</v>
      </c>
      <c r="I11" s="37" t="s">
        <v>154</v>
      </c>
      <c r="J11" s="38" t="s">
        <v>28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30" customFormat="1" ht="24" customHeight="1">
      <c r="A12" s="223"/>
      <c r="B12" s="211" t="s">
        <v>29</v>
      </c>
      <c r="C12" s="39" t="s">
        <v>30</v>
      </c>
      <c r="D12" s="39"/>
      <c r="E12" s="39"/>
      <c r="F12" s="39"/>
      <c r="G12" s="39"/>
      <c r="H12" s="39"/>
      <c r="I12" s="37"/>
      <c r="J12" s="3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30" customFormat="1" ht="24" customHeight="1">
      <c r="A13" s="223"/>
      <c r="B13" s="211" t="s">
        <v>31</v>
      </c>
      <c r="C13" s="39"/>
      <c r="D13" s="39"/>
      <c r="E13" s="39"/>
      <c r="F13" s="39"/>
      <c r="G13" s="39"/>
      <c r="H13" s="39"/>
      <c r="I13" s="37"/>
      <c r="J13" s="3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30" customFormat="1" ht="24" customHeight="1">
      <c r="A14" s="223"/>
      <c r="B14" s="211" t="s">
        <v>32</v>
      </c>
      <c r="C14" s="39"/>
      <c r="D14" s="39"/>
      <c r="E14" s="39"/>
      <c r="F14" s="39"/>
      <c r="G14" s="39"/>
      <c r="H14" s="39"/>
      <c r="I14" s="37"/>
      <c r="J14" s="3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0" customFormat="1" ht="24" customHeight="1">
      <c r="A15" s="223"/>
      <c r="B15" s="211" t="s">
        <v>33</v>
      </c>
      <c r="C15" s="39"/>
      <c r="D15" s="39"/>
      <c r="E15" s="39"/>
      <c r="F15" s="39"/>
      <c r="G15" s="39"/>
      <c r="H15" s="39"/>
      <c r="I15" s="37"/>
      <c r="J15" s="3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0" customFormat="1" ht="24" customHeight="1">
      <c r="A16" s="223"/>
      <c r="B16" s="212" t="s">
        <v>34</v>
      </c>
      <c r="C16" s="40"/>
      <c r="D16" s="40"/>
      <c r="E16" s="40"/>
      <c r="F16" s="40"/>
      <c r="G16" s="40"/>
      <c r="H16" s="40"/>
      <c r="I16" s="41"/>
      <c r="J16" s="42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30" customFormat="1" ht="24.75" customHeight="1">
      <c r="A17" s="223"/>
      <c r="B17" s="43" t="s">
        <v>35</v>
      </c>
      <c r="C17" s="44"/>
      <c r="D17" s="45"/>
      <c r="E17" s="45"/>
      <c r="F17" s="45"/>
      <c r="G17" s="45"/>
      <c r="H17" s="45"/>
      <c r="I17" s="46"/>
      <c r="J17" s="47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30" customFormat="1" ht="20.25" customHeight="1">
      <c r="A18" s="223"/>
      <c r="B18" s="48" t="s">
        <v>143</v>
      </c>
      <c r="C18" s="49" t="s">
        <v>36</v>
      </c>
      <c r="D18" s="50">
        <f>28800*2</f>
        <v>57600</v>
      </c>
      <c r="E18" s="51"/>
      <c r="F18" s="51"/>
      <c r="G18" s="51"/>
      <c r="H18" s="51"/>
      <c r="I18" s="37" t="s">
        <v>154</v>
      </c>
      <c r="J18" s="52" t="s">
        <v>37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30" customFormat="1" ht="20.25" customHeight="1">
      <c r="A19" s="223"/>
      <c r="B19" s="213" t="s">
        <v>147</v>
      </c>
      <c r="C19" s="53" t="s">
        <v>38</v>
      </c>
      <c r="D19" s="50">
        <f>200*2</f>
        <v>400</v>
      </c>
      <c r="E19" s="51"/>
      <c r="F19" s="51"/>
      <c r="G19" s="51"/>
      <c r="H19" s="51"/>
      <c r="I19" s="37" t="s">
        <v>154</v>
      </c>
      <c r="J19" s="52" t="s">
        <v>39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30" customFormat="1" ht="20.25" customHeight="1">
      <c r="A20" s="223"/>
      <c r="B20" s="213" t="s">
        <v>146</v>
      </c>
      <c r="C20" s="54" t="s">
        <v>40</v>
      </c>
      <c r="D20" s="50">
        <f>6000*2</f>
        <v>12000</v>
      </c>
      <c r="E20" s="51"/>
      <c r="F20" s="51"/>
      <c r="G20" s="51"/>
      <c r="H20" s="51"/>
      <c r="I20" s="37" t="s">
        <v>154</v>
      </c>
      <c r="J20" s="52" t="s">
        <v>41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s="30" customFormat="1" ht="20.25" customHeight="1">
      <c r="A21" s="223"/>
      <c r="B21" s="213" t="s">
        <v>145</v>
      </c>
      <c r="C21" s="54"/>
      <c r="D21" s="50">
        <f>36400*2</f>
        <v>72800</v>
      </c>
      <c r="E21" s="51"/>
      <c r="F21" s="51"/>
      <c r="G21" s="51"/>
      <c r="H21" s="51"/>
      <c r="I21" s="37" t="s">
        <v>154</v>
      </c>
      <c r="J21" s="52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30" customFormat="1" ht="24" customHeight="1">
      <c r="A22" s="223"/>
      <c r="B22" s="214" t="s">
        <v>144</v>
      </c>
      <c r="C22" s="55" t="s">
        <v>42</v>
      </c>
      <c r="D22" s="56">
        <f>1600*2</f>
        <v>3200</v>
      </c>
      <c r="E22" s="57"/>
      <c r="F22" s="57"/>
      <c r="G22" s="57"/>
      <c r="H22" s="57"/>
      <c r="I22" s="37" t="s">
        <v>154</v>
      </c>
      <c r="J22" s="58" t="s">
        <v>43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30" customFormat="1" ht="20.25" customHeight="1">
      <c r="A23" s="223"/>
      <c r="B23" s="215"/>
      <c r="C23" s="59" t="s">
        <v>44</v>
      </c>
      <c r="D23" s="60"/>
      <c r="E23" s="60"/>
      <c r="F23" s="60"/>
      <c r="G23" s="60"/>
      <c r="H23" s="60"/>
      <c r="I23" s="61"/>
      <c r="J23" s="62" t="s">
        <v>45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30" customFormat="1" ht="20.25" customHeight="1">
      <c r="A24" s="223"/>
      <c r="B24" s="216" t="s">
        <v>46</v>
      </c>
      <c r="C24" s="63" t="s">
        <v>47</v>
      </c>
      <c r="D24" s="64" t="s">
        <v>27</v>
      </c>
      <c r="E24" s="64" t="s">
        <v>27</v>
      </c>
      <c r="F24" s="64" t="s">
        <v>27</v>
      </c>
      <c r="G24" s="64" t="s">
        <v>27</v>
      </c>
      <c r="H24" s="64" t="s">
        <v>27</v>
      </c>
      <c r="I24" s="37" t="s">
        <v>154</v>
      </c>
      <c r="J24" s="65" t="s">
        <v>48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30" customFormat="1" ht="20.25" customHeight="1">
      <c r="A25" s="223"/>
      <c r="B25" s="215"/>
      <c r="C25" s="66" t="s">
        <v>49</v>
      </c>
      <c r="D25" s="59"/>
      <c r="E25" s="59"/>
      <c r="F25" s="59"/>
      <c r="G25" s="59"/>
      <c r="H25" s="59"/>
      <c r="I25" s="67"/>
      <c r="J25" s="62" t="s">
        <v>50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s="30" customFormat="1" ht="20.25" customHeight="1">
      <c r="A26" s="223"/>
      <c r="B26" s="217" t="s">
        <v>51</v>
      </c>
      <c r="C26" s="68" t="s">
        <v>52</v>
      </c>
      <c r="D26" s="25">
        <f>393600*2</f>
        <v>787200</v>
      </c>
      <c r="E26" s="25" t="s">
        <v>27</v>
      </c>
      <c r="F26" s="25" t="s">
        <v>27</v>
      </c>
      <c r="G26" s="25" t="s">
        <v>27</v>
      </c>
      <c r="H26" s="25" t="s">
        <v>27</v>
      </c>
      <c r="I26" s="37" t="s">
        <v>154</v>
      </c>
      <c r="J26" s="28" t="s">
        <v>53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30" customFormat="1" ht="20.25" customHeight="1">
      <c r="A27" s="223"/>
      <c r="B27" s="218"/>
      <c r="C27" s="70" t="s">
        <v>54</v>
      </c>
      <c r="D27" s="71"/>
      <c r="E27" s="71"/>
      <c r="F27" s="71"/>
      <c r="G27" s="71"/>
      <c r="H27" s="71"/>
      <c r="I27" s="72"/>
      <c r="J27" s="73" t="s">
        <v>55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30" customFormat="1" ht="20.25" customHeight="1">
      <c r="A28" s="223"/>
      <c r="B28" s="69"/>
      <c r="C28" s="70" t="s">
        <v>56</v>
      </c>
      <c r="D28" s="71"/>
      <c r="E28" s="71"/>
      <c r="F28" s="71"/>
      <c r="G28" s="71"/>
      <c r="H28" s="71"/>
      <c r="I28" s="72"/>
      <c r="J28" s="73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s="30" customFormat="1" ht="20.25" customHeight="1">
      <c r="A29" s="223"/>
      <c r="B29" s="69"/>
      <c r="C29" s="70" t="s">
        <v>57</v>
      </c>
      <c r="D29" s="71"/>
      <c r="E29" s="71"/>
      <c r="F29" s="71"/>
      <c r="G29" s="71"/>
      <c r="H29" s="71"/>
      <c r="I29" s="72"/>
      <c r="J29" s="73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s="30" customFormat="1" ht="20.25" customHeight="1">
      <c r="A30" s="223"/>
      <c r="B30" s="74"/>
      <c r="C30" s="75" t="s">
        <v>58</v>
      </c>
      <c r="D30" s="76"/>
      <c r="E30" s="76"/>
      <c r="F30" s="76"/>
      <c r="G30" s="76"/>
      <c r="H30" s="76"/>
      <c r="I30" s="77"/>
      <c r="J30" s="33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s="30" customFormat="1" ht="20.25" customHeight="1">
      <c r="A31" s="223"/>
      <c r="B31" s="78" t="s">
        <v>59</v>
      </c>
      <c r="C31" s="79" t="s">
        <v>26</v>
      </c>
      <c r="D31" s="80"/>
      <c r="E31" s="80"/>
      <c r="F31" s="80"/>
      <c r="G31" s="80"/>
      <c r="H31" s="80"/>
      <c r="I31" s="37" t="s">
        <v>154</v>
      </c>
      <c r="J31" s="81" t="s">
        <v>60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s="30" customFormat="1" ht="20.25" customHeight="1">
      <c r="A32" s="223"/>
      <c r="B32" s="48" t="s">
        <v>61</v>
      </c>
      <c r="C32" s="53" t="s">
        <v>62</v>
      </c>
      <c r="D32" s="51">
        <f>51600*2</f>
        <v>103200</v>
      </c>
      <c r="E32" s="51" t="s">
        <v>27</v>
      </c>
      <c r="F32" s="51" t="s">
        <v>27</v>
      </c>
      <c r="G32" s="51" t="s">
        <v>27</v>
      </c>
      <c r="H32" s="51" t="s">
        <v>27</v>
      </c>
      <c r="I32" s="82"/>
      <c r="J32" s="52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30" customFormat="1" ht="20.25" customHeight="1">
      <c r="A33" s="223"/>
      <c r="B33" s="48" t="s">
        <v>63</v>
      </c>
      <c r="C33" s="51"/>
      <c r="D33" s="51">
        <f>9800+9700</f>
        <v>19500</v>
      </c>
      <c r="E33" s="51" t="s">
        <v>27</v>
      </c>
      <c r="F33" s="51" t="s">
        <v>27</v>
      </c>
      <c r="G33" s="51" t="s">
        <v>27</v>
      </c>
      <c r="H33" s="51" t="s">
        <v>27</v>
      </c>
      <c r="I33" s="82"/>
      <c r="J33" s="52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s="30" customFormat="1" ht="20.25" customHeight="1">
      <c r="A34" s="223"/>
      <c r="B34" s="83" t="s">
        <v>64</v>
      </c>
      <c r="C34" s="84"/>
      <c r="D34" s="84">
        <f>21600*2</f>
        <v>43200</v>
      </c>
      <c r="E34" s="84" t="s">
        <v>27</v>
      </c>
      <c r="F34" s="84" t="s">
        <v>27</v>
      </c>
      <c r="G34" s="84" t="s">
        <v>27</v>
      </c>
      <c r="H34" s="84" t="s">
        <v>27</v>
      </c>
      <c r="I34" s="85"/>
      <c r="J34" s="86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s="30" customFormat="1" ht="20.25" customHeight="1">
      <c r="A35" s="223"/>
      <c r="B35" s="87" t="s">
        <v>65</v>
      </c>
      <c r="C35" s="45"/>
      <c r="D35" s="45"/>
      <c r="E35" s="45"/>
      <c r="F35" s="45"/>
      <c r="G35" s="45"/>
      <c r="H35" s="45"/>
      <c r="I35" s="46"/>
      <c r="J35" s="4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s="30" customFormat="1" ht="20.25" customHeight="1">
      <c r="A36" s="223"/>
      <c r="B36" s="88" t="s">
        <v>66</v>
      </c>
      <c r="C36" s="53" t="s">
        <v>26</v>
      </c>
      <c r="D36" s="51">
        <f>3800*2</f>
        <v>7600</v>
      </c>
      <c r="E36" s="51" t="s">
        <v>27</v>
      </c>
      <c r="F36" s="51" t="s">
        <v>27</v>
      </c>
      <c r="G36" s="51" t="s">
        <v>27</v>
      </c>
      <c r="H36" s="51" t="s">
        <v>27</v>
      </c>
      <c r="I36" s="37" t="s">
        <v>154</v>
      </c>
      <c r="J36" s="52" t="s">
        <v>67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s="30" customFormat="1" ht="20.25" customHeight="1">
      <c r="A37" s="223"/>
      <c r="B37" s="88" t="s">
        <v>68</v>
      </c>
      <c r="C37" s="53" t="s">
        <v>69</v>
      </c>
      <c r="D37" s="51">
        <f>675000*2</f>
        <v>1350000</v>
      </c>
      <c r="E37" s="51" t="s">
        <v>27</v>
      </c>
      <c r="F37" s="51" t="s">
        <v>27</v>
      </c>
      <c r="G37" s="51" t="s">
        <v>27</v>
      </c>
      <c r="H37" s="51" t="s">
        <v>27</v>
      </c>
      <c r="I37" s="37" t="s">
        <v>154</v>
      </c>
      <c r="J37" s="52" t="s">
        <v>70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s="30" customFormat="1" ht="20.25" customHeight="1">
      <c r="A38" s="223"/>
      <c r="B38" s="88"/>
      <c r="C38" s="53" t="s">
        <v>71</v>
      </c>
      <c r="D38" s="51"/>
      <c r="E38" s="51"/>
      <c r="F38" s="51"/>
      <c r="G38" s="51"/>
      <c r="H38" s="51"/>
      <c r="I38" s="82"/>
      <c r="J38" s="52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s="30" customFormat="1" ht="20.25" customHeight="1">
      <c r="A39" s="223"/>
      <c r="B39" s="88" t="s">
        <v>72</v>
      </c>
      <c r="C39" s="53" t="s">
        <v>73</v>
      </c>
      <c r="D39" s="51">
        <f>2700*2</f>
        <v>5400</v>
      </c>
      <c r="E39" s="51" t="s">
        <v>27</v>
      </c>
      <c r="F39" s="51" t="s">
        <v>27</v>
      </c>
      <c r="G39" s="51" t="s">
        <v>27</v>
      </c>
      <c r="H39" s="51" t="s">
        <v>27</v>
      </c>
      <c r="I39" s="37" t="s">
        <v>154</v>
      </c>
      <c r="J39" s="52" t="s">
        <v>74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s="30" customFormat="1" ht="20.25" customHeight="1">
      <c r="A40" s="223"/>
      <c r="B40" s="88"/>
      <c r="C40" s="53" t="s">
        <v>75</v>
      </c>
      <c r="D40" s="51"/>
      <c r="E40" s="51"/>
      <c r="F40" s="51"/>
      <c r="G40" s="51"/>
      <c r="H40" s="51"/>
      <c r="I40" s="82"/>
      <c r="J40" s="52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s="30" customFormat="1" ht="20.25" customHeight="1">
      <c r="A41" s="223"/>
      <c r="B41" s="89" t="s">
        <v>76</v>
      </c>
      <c r="C41" s="90" t="s">
        <v>77</v>
      </c>
      <c r="D41" s="91">
        <f>15500+15400</f>
        <v>30900</v>
      </c>
      <c r="E41" s="91" t="s">
        <v>27</v>
      </c>
      <c r="F41" s="91" t="s">
        <v>27</v>
      </c>
      <c r="G41" s="91" t="s">
        <v>27</v>
      </c>
      <c r="H41" s="91" t="s">
        <v>27</v>
      </c>
      <c r="I41" s="37" t="s">
        <v>154</v>
      </c>
      <c r="J41" s="92" t="s">
        <v>78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s="30" customFormat="1" ht="20.25" customHeight="1">
      <c r="A42" s="224"/>
      <c r="B42" s="93"/>
      <c r="C42" s="94" t="s">
        <v>79</v>
      </c>
      <c r="D42" s="95"/>
      <c r="E42" s="95"/>
      <c r="F42" s="95"/>
      <c r="G42" s="95"/>
      <c r="H42" s="95"/>
      <c r="I42" s="96"/>
      <c r="J42" s="9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s="30" customFormat="1" ht="20.25" customHeight="1">
      <c r="A43" s="98">
        <v>2</v>
      </c>
      <c r="B43" s="99" t="s">
        <v>80</v>
      </c>
      <c r="C43" s="100" t="s">
        <v>81</v>
      </c>
      <c r="D43" s="101"/>
      <c r="E43" s="101"/>
      <c r="F43" s="101"/>
      <c r="G43" s="101"/>
      <c r="H43" s="101"/>
      <c r="I43" s="102"/>
      <c r="J43" s="103" t="s">
        <v>82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s="30" customFormat="1" ht="20.25" customHeight="1">
      <c r="A44" s="104"/>
      <c r="B44" s="105" t="s">
        <v>83</v>
      </c>
      <c r="C44" s="106" t="s">
        <v>84</v>
      </c>
      <c r="D44" s="100">
        <f>47500+47300</f>
        <v>94800</v>
      </c>
      <c r="E44" s="100" t="s">
        <v>27</v>
      </c>
      <c r="F44" s="100" t="s">
        <v>27</v>
      </c>
      <c r="G44" s="100" t="s">
        <v>27</v>
      </c>
      <c r="H44" s="100" t="s">
        <v>27</v>
      </c>
      <c r="I44" s="37" t="s">
        <v>154</v>
      </c>
      <c r="J44" s="107" t="s">
        <v>85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s="30" customFormat="1" ht="20.25" customHeight="1">
      <c r="A45" s="108"/>
      <c r="B45" s="109"/>
      <c r="C45" s="106" t="s">
        <v>86</v>
      </c>
      <c r="D45" s="110"/>
      <c r="E45" s="110"/>
      <c r="F45" s="110"/>
      <c r="G45" s="110"/>
      <c r="H45" s="110"/>
      <c r="I45" s="111"/>
      <c r="J45" s="107" t="s">
        <v>87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s="30" customFormat="1" ht="20.25" customHeight="1">
      <c r="A46" s="108"/>
      <c r="B46" s="109"/>
      <c r="C46" s="112" t="s">
        <v>88</v>
      </c>
      <c r="D46" s="100"/>
      <c r="E46" s="100"/>
      <c r="F46" s="100"/>
      <c r="G46" s="100"/>
      <c r="H46" s="100"/>
      <c r="I46" s="113"/>
      <c r="J46" s="103" t="s">
        <v>89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s="30" customFormat="1" ht="20.25" customHeight="1">
      <c r="A47" s="114"/>
      <c r="B47" s="115"/>
      <c r="C47" s="116"/>
      <c r="D47" s="117"/>
      <c r="E47" s="117"/>
      <c r="F47" s="117"/>
      <c r="G47" s="117"/>
      <c r="H47" s="117"/>
      <c r="I47" s="118"/>
      <c r="J47" s="11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s="30" customFormat="1" ht="20.25" customHeight="1">
      <c r="A48" s="120">
        <v>3</v>
      </c>
      <c r="B48" s="121" t="s">
        <v>142</v>
      </c>
      <c r="C48" s="122" t="s">
        <v>90</v>
      </c>
      <c r="D48" s="123">
        <v>55860</v>
      </c>
      <c r="E48" s="124" t="s">
        <v>27</v>
      </c>
      <c r="F48" s="124" t="s">
        <v>27</v>
      </c>
      <c r="G48" s="124" t="s">
        <v>27</v>
      </c>
      <c r="H48" s="124" t="s">
        <v>27</v>
      </c>
      <c r="I48" s="37" t="s">
        <v>154</v>
      </c>
      <c r="J48" s="125" t="s">
        <v>91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s="30" customFormat="1" ht="20.25" customHeight="1">
      <c r="A49" s="126"/>
      <c r="B49" s="127"/>
      <c r="C49" s="128" t="s">
        <v>92</v>
      </c>
      <c r="D49" s="129"/>
      <c r="E49" s="130"/>
      <c r="F49" s="130"/>
      <c r="G49" s="130"/>
      <c r="H49" s="130"/>
      <c r="I49" s="131"/>
      <c r="J49" s="132" t="s">
        <v>93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s="30" customFormat="1" ht="20.25" customHeight="1">
      <c r="A50" s="126"/>
      <c r="B50" s="127"/>
      <c r="C50" s="128" t="s">
        <v>94</v>
      </c>
      <c r="D50" s="129"/>
      <c r="E50" s="130"/>
      <c r="F50" s="130"/>
      <c r="G50" s="130"/>
      <c r="H50" s="130"/>
      <c r="I50" s="131"/>
      <c r="J50" s="132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s="30" customFormat="1" ht="20.25" customHeight="1">
      <c r="A51" s="126"/>
      <c r="B51" s="127"/>
      <c r="C51" s="128" t="s">
        <v>95</v>
      </c>
      <c r="D51" s="129"/>
      <c r="E51" s="130"/>
      <c r="F51" s="130"/>
      <c r="G51" s="130"/>
      <c r="H51" s="130"/>
      <c r="I51" s="131"/>
      <c r="J51" s="132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s="30" customFormat="1" ht="20.25" customHeight="1">
      <c r="A52" s="133"/>
      <c r="B52" s="134"/>
      <c r="C52" s="135" t="s">
        <v>96</v>
      </c>
      <c r="D52" s="136"/>
      <c r="E52" s="137"/>
      <c r="F52" s="137"/>
      <c r="G52" s="137"/>
      <c r="H52" s="137"/>
      <c r="I52" s="138"/>
      <c r="J52" s="13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s="30" customFormat="1" ht="20.25" customHeight="1">
      <c r="A53" s="140">
        <v>4</v>
      </c>
      <c r="B53" s="141" t="s">
        <v>97</v>
      </c>
      <c r="C53" s="142" t="s">
        <v>98</v>
      </c>
      <c r="D53" s="143">
        <v>28000</v>
      </c>
      <c r="E53" s="143" t="s">
        <v>27</v>
      </c>
      <c r="F53" s="143" t="s">
        <v>27</v>
      </c>
      <c r="G53" s="143" t="s">
        <v>27</v>
      </c>
      <c r="H53" s="143" t="s">
        <v>27</v>
      </c>
      <c r="I53" s="37" t="s">
        <v>154</v>
      </c>
      <c r="J53" s="144" t="s">
        <v>99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s="30" customFormat="1" ht="20.25" customHeight="1">
      <c r="A54" s="145"/>
      <c r="B54" s="146" t="s">
        <v>100</v>
      </c>
      <c r="C54" s="147" t="s">
        <v>101</v>
      </c>
      <c r="D54" s="148"/>
      <c r="E54" s="148"/>
      <c r="F54" s="148"/>
      <c r="G54" s="148"/>
      <c r="H54" s="148"/>
      <c r="I54" s="149"/>
      <c r="J54" s="144" t="s">
        <v>102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s="30" customFormat="1" ht="20.25" customHeight="1">
      <c r="A55" s="145"/>
      <c r="B55" s="146"/>
      <c r="C55" s="147" t="s">
        <v>103</v>
      </c>
      <c r="D55" s="148"/>
      <c r="E55" s="148"/>
      <c r="F55" s="148"/>
      <c r="G55" s="148"/>
      <c r="H55" s="148"/>
      <c r="I55" s="149"/>
      <c r="J55" s="144" t="s">
        <v>104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30" customFormat="1" ht="20.25" customHeight="1">
      <c r="A56" s="150"/>
      <c r="B56" s="151"/>
      <c r="C56" s="152"/>
      <c r="D56" s="153"/>
      <c r="E56" s="153"/>
      <c r="F56" s="153"/>
      <c r="G56" s="153"/>
      <c r="H56" s="153"/>
      <c r="I56" s="154"/>
      <c r="J56" s="15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s="30" customFormat="1" ht="20.25" customHeight="1">
      <c r="A57" s="156">
        <v>5</v>
      </c>
      <c r="B57" s="157" t="s">
        <v>105</v>
      </c>
      <c r="C57" s="158" t="s">
        <v>106</v>
      </c>
      <c r="D57" s="159">
        <v>58700</v>
      </c>
      <c r="E57" s="159" t="s">
        <v>27</v>
      </c>
      <c r="F57" s="159" t="s">
        <v>27</v>
      </c>
      <c r="G57" s="159" t="s">
        <v>27</v>
      </c>
      <c r="H57" s="159" t="s">
        <v>27</v>
      </c>
      <c r="I57" s="37" t="s">
        <v>154</v>
      </c>
      <c r="J57" s="160" t="s">
        <v>107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s="30" customFormat="1" ht="20.25" customHeight="1">
      <c r="A58" s="161"/>
      <c r="B58" s="162" t="s">
        <v>148</v>
      </c>
      <c r="C58" s="163" t="s">
        <v>108</v>
      </c>
      <c r="D58" s="164"/>
      <c r="E58" s="164"/>
      <c r="F58" s="164"/>
      <c r="G58" s="164"/>
      <c r="H58" s="164"/>
      <c r="I58" s="165"/>
      <c r="J58" s="166" t="s">
        <v>109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s="30" customFormat="1" ht="20.25" customHeight="1">
      <c r="A59" s="161"/>
      <c r="B59" s="162"/>
      <c r="C59" s="163" t="s">
        <v>110</v>
      </c>
      <c r="D59" s="164"/>
      <c r="E59" s="164"/>
      <c r="F59" s="164"/>
      <c r="G59" s="164"/>
      <c r="H59" s="164"/>
      <c r="I59" s="165"/>
      <c r="J59" s="166" t="s">
        <v>111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s="30" customFormat="1" ht="20.25" customHeight="1">
      <c r="A60" s="167"/>
      <c r="B60" s="168"/>
      <c r="C60" s="169" t="s">
        <v>112</v>
      </c>
      <c r="D60" s="170"/>
      <c r="E60" s="170"/>
      <c r="F60" s="170"/>
      <c r="G60" s="170"/>
      <c r="H60" s="170"/>
      <c r="I60" s="171"/>
      <c r="J60" s="172" t="s">
        <v>113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s="30" customFormat="1" ht="20.25" customHeight="1">
      <c r="A61" s="167"/>
      <c r="B61" s="168"/>
      <c r="C61" s="169" t="s">
        <v>114</v>
      </c>
      <c r="D61" s="170"/>
      <c r="E61" s="170"/>
      <c r="F61" s="170"/>
      <c r="G61" s="170"/>
      <c r="H61" s="170"/>
      <c r="I61" s="171"/>
      <c r="J61" s="172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s="30" customFormat="1" ht="20.25" customHeight="1">
      <c r="A62" s="167"/>
      <c r="B62" s="173"/>
      <c r="C62" s="174"/>
      <c r="D62" s="175"/>
      <c r="E62" s="175"/>
      <c r="F62" s="175"/>
      <c r="G62" s="175"/>
      <c r="H62" s="175"/>
      <c r="I62" s="176"/>
      <c r="J62" s="17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s="30" customFormat="1" ht="24" customHeight="1">
      <c r="A63" s="156">
        <v>6</v>
      </c>
      <c r="B63" s="178" t="s">
        <v>115</v>
      </c>
      <c r="C63" s="179" t="s">
        <v>116</v>
      </c>
      <c r="D63" s="180">
        <f>39000</f>
        <v>39000</v>
      </c>
      <c r="E63" s="181" t="s">
        <v>27</v>
      </c>
      <c r="F63" s="181" t="s">
        <v>27</v>
      </c>
      <c r="G63" s="181" t="s">
        <v>27</v>
      </c>
      <c r="H63" s="181" t="s">
        <v>27</v>
      </c>
      <c r="I63" s="37" t="s">
        <v>154</v>
      </c>
      <c r="J63" s="182" t="s">
        <v>117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s="30" customFormat="1" ht="20.25" customHeight="1">
      <c r="A64" s="167"/>
      <c r="B64" s="183" t="s">
        <v>118</v>
      </c>
      <c r="C64" s="184" t="s">
        <v>119</v>
      </c>
      <c r="D64" s="185"/>
      <c r="E64" s="186"/>
      <c r="F64" s="186"/>
      <c r="G64" s="186"/>
      <c r="H64" s="186"/>
      <c r="I64" s="187"/>
      <c r="J64" s="188" t="s">
        <v>120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30" customFormat="1" ht="20.25" customHeight="1">
      <c r="A65" s="167"/>
      <c r="B65" s="183"/>
      <c r="C65" s="184" t="s">
        <v>121</v>
      </c>
      <c r="D65" s="185"/>
      <c r="E65" s="186"/>
      <c r="F65" s="186"/>
      <c r="G65" s="186"/>
      <c r="H65" s="186"/>
      <c r="I65" s="187"/>
      <c r="J65" s="188" t="s">
        <v>122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s="30" customFormat="1" ht="20.25" customHeight="1">
      <c r="A66" s="167"/>
      <c r="B66" s="183"/>
      <c r="C66" s="184" t="s">
        <v>123</v>
      </c>
      <c r="D66" s="185"/>
      <c r="E66" s="186"/>
      <c r="F66" s="186"/>
      <c r="G66" s="186"/>
      <c r="H66" s="186"/>
      <c r="I66" s="187"/>
      <c r="J66" s="188" t="s">
        <v>124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s="30" customFormat="1" ht="20.25" customHeight="1">
      <c r="A67" s="167"/>
      <c r="B67" s="183"/>
      <c r="C67" s="184" t="s">
        <v>125</v>
      </c>
      <c r="D67" s="185"/>
      <c r="E67" s="186"/>
      <c r="F67" s="186"/>
      <c r="G67" s="186"/>
      <c r="H67" s="186"/>
      <c r="I67" s="187"/>
      <c r="J67" s="188" t="s">
        <v>126</v>
      </c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s="30" customFormat="1" ht="20.25" customHeight="1">
      <c r="A68" s="167"/>
      <c r="B68" s="183"/>
      <c r="C68" s="184" t="s">
        <v>127</v>
      </c>
      <c r="D68" s="185"/>
      <c r="E68" s="186"/>
      <c r="F68" s="186"/>
      <c r="G68" s="186"/>
      <c r="H68" s="186"/>
      <c r="I68" s="187"/>
      <c r="J68" s="188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s="30" customFormat="1" ht="20.25" customHeight="1">
      <c r="A69" s="189"/>
      <c r="B69" s="190"/>
      <c r="C69" s="191" t="s">
        <v>128</v>
      </c>
      <c r="D69" s="192"/>
      <c r="E69" s="193"/>
      <c r="F69" s="193"/>
      <c r="G69" s="193"/>
      <c r="H69" s="193"/>
      <c r="I69" s="194"/>
      <c r="J69" s="195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s="30" customFormat="1" ht="37.5" customHeight="1">
      <c r="A70" s="196"/>
      <c r="B70" s="197" t="s">
        <v>129</v>
      </c>
      <c r="C70" s="198" t="s">
        <v>130</v>
      </c>
      <c r="D70" s="199">
        <f>SUM(D11:D69)</f>
        <v>2824960</v>
      </c>
      <c r="E70" s="200"/>
      <c r="F70" s="200"/>
      <c r="G70" s="200"/>
      <c r="H70" s="200"/>
      <c r="I70" s="201"/>
      <c r="J70" s="201"/>
      <c r="K70" s="29"/>
      <c r="L70" s="29"/>
      <c r="M70" s="29"/>
      <c r="N70" s="29"/>
      <c r="O70" s="29"/>
      <c r="P70" s="29"/>
      <c r="Q70" s="29"/>
      <c r="R70" s="202"/>
      <c r="S70" s="202"/>
      <c r="T70" s="202"/>
      <c r="U70" s="202"/>
      <c r="V70" s="202"/>
      <c r="W70" s="202"/>
      <c r="X70" s="202"/>
      <c r="Y70" s="202"/>
      <c r="Z70" s="202"/>
    </row>
    <row r="71" spans="1:26" ht="20.25" customHeight="1">
      <c r="A71" s="19"/>
      <c r="B71" s="1"/>
      <c r="C71" s="20"/>
      <c r="D71" s="1"/>
      <c r="E71" s="1"/>
      <c r="F71" s="1"/>
      <c r="G71" s="1"/>
      <c r="H71" s="1"/>
      <c r="I71" s="21"/>
      <c r="J71" s="21"/>
      <c r="K71" s="1"/>
      <c r="L71" s="1"/>
      <c r="M71" s="1"/>
      <c r="N71" s="1"/>
      <c r="O71" s="1"/>
      <c r="P71" s="1"/>
      <c r="Q71" s="1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22"/>
      <c r="B72" s="22" t="s">
        <v>131</v>
      </c>
      <c r="C72" s="22"/>
      <c r="D72" s="1"/>
      <c r="E72" s="1"/>
      <c r="F72" s="1"/>
      <c r="G72" s="1"/>
      <c r="H72" s="204"/>
      <c r="I72" s="205" t="s">
        <v>149</v>
      </c>
      <c r="J72" s="204"/>
      <c r="K72" s="1"/>
      <c r="L72" s="1"/>
      <c r="M72" s="1"/>
      <c r="N72" s="1"/>
      <c r="O72" s="1"/>
      <c r="P72" s="1"/>
      <c r="Q72" s="1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0.25" customHeight="1">
      <c r="A73" s="22"/>
      <c r="B73" s="22" t="s">
        <v>132</v>
      </c>
      <c r="C73" s="22"/>
      <c r="D73" s="1"/>
      <c r="E73" s="1"/>
      <c r="F73" s="1"/>
      <c r="G73" s="1"/>
      <c r="H73" s="206" t="s">
        <v>150</v>
      </c>
      <c r="I73" s="203"/>
      <c r="J73" s="204"/>
      <c r="K73" s="1"/>
      <c r="L73" s="1"/>
      <c r="M73" s="1"/>
      <c r="N73" s="1"/>
      <c r="O73" s="1"/>
      <c r="P73" s="1"/>
      <c r="Q73" s="1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0.25" customHeight="1">
      <c r="A74" s="22"/>
      <c r="B74" s="22" t="s">
        <v>133</v>
      </c>
      <c r="C74" s="22"/>
      <c r="D74" s="1"/>
      <c r="E74" s="1"/>
      <c r="F74" s="1"/>
      <c r="G74" s="1"/>
      <c r="H74" s="204"/>
      <c r="I74" s="205" t="s">
        <v>151</v>
      </c>
      <c r="J74" s="204"/>
      <c r="K74" s="1"/>
      <c r="L74" s="1"/>
      <c r="M74" s="1"/>
      <c r="N74" s="1"/>
      <c r="O74" s="1"/>
      <c r="P74" s="1"/>
      <c r="Q74" s="1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0.25" customHeight="1">
      <c r="A75" s="22"/>
      <c r="B75" s="22" t="s">
        <v>134</v>
      </c>
      <c r="C75" s="22"/>
      <c r="D75" s="1"/>
      <c r="E75" s="1"/>
      <c r="F75" s="1"/>
      <c r="G75" s="1"/>
      <c r="H75" s="206"/>
      <c r="I75" s="205" t="s">
        <v>152</v>
      </c>
      <c r="J75" s="204"/>
      <c r="K75" s="1"/>
      <c r="L75" s="1"/>
      <c r="M75" s="1"/>
      <c r="N75" s="1"/>
      <c r="O75" s="1"/>
      <c r="P75" s="1"/>
      <c r="Q75" s="1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0.25" customHeight="1">
      <c r="A76" s="22"/>
      <c r="B76" s="22" t="s">
        <v>135</v>
      </c>
      <c r="C76" s="2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0.25" customHeight="1">
      <c r="A77" s="22"/>
      <c r="B77" s="22" t="s">
        <v>136</v>
      </c>
      <c r="C77" s="2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0.25" customHeight="1">
      <c r="A78" s="22"/>
      <c r="B78" s="22" t="s">
        <v>137</v>
      </c>
      <c r="C78" s="2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0.25" customHeight="1">
      <c r="A79" s="22"/>
      <c r="B79" s="22" t="s">
        <v>138</v>
      </c>
      <c r="C79" s="2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0.25" customHeight="1">
      <c r="A80" s="22"/>
      <c r="B80" s="22" t="s">
        <v>139</v>
      </c>
      <c r="C80" s="2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0.25" customHeight="1">
      <c r="A81" s="22"/>
      <c r="B81" s="22" t="s">
        <v>140</v>
      </c>
      <c r="C81" s="2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0.25" customHeight="1">
      <c r="A82" s="22"/>
      <c r="B82" s="22"/>
      <c r="C82" s="2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21"/>
      <c r="J84" s="2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21"/>
      <c r="J85" s="2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21"/>
      <c r="J86" s="2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21"/>
      <c r="J87" s="2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21"/>
      <c r="J88" s="2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21"/>
      <c r="J90" s="2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21"/>
      <c r="J91" s="2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21"/>
      <c r="J92" s="2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21"/>
      <c r="J93" s="2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21"/>
      <c r="J94" s="2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21"/>
      <c r="J95" s="2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21"/>
      <c r="J96" s="2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21"/>
      <c r="J97" s="2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21"/>
      <c r="J98" s="2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21"/>
      <c r="J99" s="2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21"/>
      <c r="J100" s="2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21"/>
      <c r="J101" s="2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21"/>
      <c r="J102" s="2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21"/>
      <c r="J103" s="2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21"/>
      <c r="J104" s="2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21"/>
      <c r="J105" s="2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21"/>
      <c r="J106" s="2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21"/>
      <c r="J107" s="2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21"/>
      <c r="J108" s="2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21"/>
      <c r="J109" s="2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21"/>
      <c r="J110" s="2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21"/>
      <c r="J111" s="2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21"/>
      <c r="J112" s="2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21"/>
      <c r="J113" s="2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21"/>
      <c r="J114" s="2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21"/>
      <c r="J115" s="2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21"/>
      <c r="J116" s="2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21"/>
      <c r="J117" s="2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21"/>
      <c r="J118" s="2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21"/>
      <c r="J119" s="2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21"/>
      <c r="J120" s="2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21"/>
      <c r="J121" s="2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21"/>
      <c r="J122" s="2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21"/>
      <c r="J123" s="2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21"/>
      <c r="J124" s="2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21"/>
      <c r="J125" s="2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21"/>
      <c r="J126" s="2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21"/>
      <c r="J127" s="2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21"/>
      <c r="J128" s="2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21"/>
      <c r="J129" s="2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21"/>
      <c r="J130" s="2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21"/>
      <c r="J131" s="2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21"/>
      <c r="J132" s="2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21"/>
      <c r="J133" s="2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21"/>
      <c r="J134" s="2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21"/>
      <c r="J135" s="2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21"/>
      <c r="J136" s="2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21"/>
      <c r="J137" s="2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21"/>
      <c r="J138" s="2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21"/>
      <c r="J139" s="2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21"/>
      <c r="J140" s="2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21"/>
      <c r="J141" s="2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21"/>
      <c r="J142" s="2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21"/>
      <c r="J143" s="2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21"/>
      <c r="J144" s="2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21"/>
      <c r="J145" s="2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21"/>
      <c r="J146" s="2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21"/>
      <c r="J147" s="2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21"/>
      <c r="J148" s="2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21"/>
      <c r="J149" s="2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21"/>
      <c r="J150" s="2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21"/>
      <c r="J151" s="2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21"/>
      <c r="J152" s="2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21"/>
      <c r="J153" s="2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21"/>
      <c r="J154" s="2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21"/>
      <c r="J155" s="2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21"/>
      <c r="J156" s="2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21"/>
      <c r="J157" s="2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21"/>
      <c r="J158" s="2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21"/>
      <c r="J159" s="2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21"/>
      <c r="J160" s="2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21"/>
      <c r="J161" s="2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21"/>
      <c r="J162" s="2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21"/>
      <c r="J163" s="2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21"/>
      <c r="J164" s="2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21"/>
      <c r="J165" s="2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21"/>
      <c r="J166" s="2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21"/>
      <c r="J167" s="2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21"/>
      <c r="J168" s="2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21"/>
      <c r="J169" s="2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21"/>
      <c r="J170" s="2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21"/>
      <c r="J171" s="2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21"/>
      <c r="J172" s="2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21"/>
      <c r="J173" s="2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21"/>
      <c r="J174" s="2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21"/>
      <c r="J175" s="2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21"/>
      <c r="J176" s="2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21"/>
      <c r="J177" s="2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21"/>
      <c r="J178" s="2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21"/>
      <c r="J179" s="2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21"/>
      <c r="J180" s="2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21"/>
      <c r="J181" s="2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21"/>
      <c r="J182" s="2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21"/>
      <c r="J183" s="2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21"/>
      <c r="J184" s="2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21"/>
      <c r="J185" s="2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21"/>
      <c r="J186" s="2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21"/>
      <c r="J187" s="2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21"/>
      <c r="J188" s="2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21"/>
      <c r="J189" s="2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21"/>
      <c r="J190" s="2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21"/>
      <c r="J191" s="2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21"/>
      <c r="J192" s="2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21"/>
      <c r="J193" s="2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21"/>
      <c r="J194" s="2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21"/>
      <c r="J195" s="2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21"/>
      <c r="J196" s="2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21"/>
      <c r="J197" s="2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21"/>
      <c r="J198" s="2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21"/>
      <c r="J199" s="2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21"/>
      <c r="J200" s="2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21"/>
      <c r="J201" s="2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21"/>
      <c r="J202" s="2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21"/>
      <c r="J203" s="2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21"/>
      <c r="J204" s="2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21"/>
      <c r="J205" s="2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21"/>
      <c r="J206" s="2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21"/>
      <c r="J207" s="2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21"/>
      <c r="J208" s="2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21"/>
      <c r="J209" s="2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21"/>
      <c r="J210" s="2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21"/>
      <c r="J211" s="2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21"/>
      <c r="J212" s="2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21"/>
      <c r="J213" s="2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21"/>
      <c r="J214" s="2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21"/>
      <c r="J215" s="2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21"/>
      <c r="J216" s="2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21"/>
      <c r="J217" s="2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21"/>
      <c r="J218" s="2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21"/>
      <c r="J219" s="2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21"/>
      <c r="J220" s="2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21"/>
      <c r="J221" s="2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21"/>
      <c r="J222" s="2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21"/>
      <c r="J223" s="2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21"/>
      <c r="J224" s="2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21"/>
      <c r="J225" s="2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21"/>
      <c r="J226" s="2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21"/>
      <c r="J227" s="2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21"/>
      <c r="J228" s="2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21"/>
      <c r="J229" s="2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21"/>
      <c r="J230" s="2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21"/>
      <c r="J231" s="2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21"/>
      <c r="J232" s="2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21"/>
      <c r="J233" s="2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21"/>
      <c r="J234" s="2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21"/>
      <c r="J235" s="2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21"/>
      <c r="J236" s="2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21"/>
      <c r="J237" s="2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21"/>
      <c r="J238" s="2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21"/>
      <c r="J239" s="2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21"/>
      <c r="J240" s="2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21"/>
      <c r="J241" s="2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21"/>
      <c r="J242" s="2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21"/>
      <c r="J243" s="2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21"/>
      <c r="J244" s="2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21"/>
      <c r="J245" s="2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21"/>
      <c r="J246" s="2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21"/>
      <c r="J247" s="2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21"/>
      <c r="J248" s="2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21"/>
      <c r="J249" s="2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21"/>
      <c r="J250" s="2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21"/>
      <c r="J251" s="2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21"/>
      <c r="J252" s="2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21"/>
      <c r="J253" s="2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21"/>
      <c r="J254" s="2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21"/>
      <c r="J255" s="2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21"/>
      <c r="J256" s="2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21"/>
      <c r="J257" s="2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21"/>
      <c r="J258" s="2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21"/>
      <c r="J259" s="2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21"/>
      <c r="J260" s="2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21"/>
      <c r="J261" s="2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21"/>
      <c r="J262" s="2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21"/>
      <c r="J263" s="2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21"/>
      <c r="J264" s="2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21"/>
      <c r="J265" s="2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21"/>
      <c r="J266" s="2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21"/>
      <c r="J267" s="2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21"/>
      <c r="J268" s="2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21"/>
      <c r="J269" s="2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21"/>
      <c r="J270" s="2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21"/>
      <c r="J271" s="2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21"/>
      <c r="J272" s="2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21"/>
      <c r="J273" s="2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21"/>
      <c r="J274" s="2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21"/>
      <c r="J275" s="2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21"/>
      <c r="J276" s="2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21"/>
      <c r="J277" s="2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21"/>
      <c r="J278" s="2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21"/>
      <c r="J279" s="2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21"/>
      <c r="J280" s="2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21"/>
      <c r="J281" s="2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21"/>
      <c r="J282" s="2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21"/>
      <c r="J283" s="2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21"/>
      <c r="J284" s="2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21"/>
      <c r="J285" s="2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21"/>
      <c r="J286" s="2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21"/>
      <c r="J287" s="2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21"/>
      <c r="J288" s="2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21"/>
      <c r="J289" s="2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21"/>
      <c r="J290" s="2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21"/>
      <c r="J291" s="2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21"/>
      <c r="J292" s="2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21"/>
      <c r="J293" s="2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21"/>
      <c r="J294" s="2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21"/>
      <c r="J295" s="2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21"/>
      <c r="J296" s="2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21"/>
      <c r="J297" s="2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21"/>
      <c r="J298" s="2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21"/>
      <c r="J299" s="2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21"/>
      <c r="J300" s="2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21"/>
      <c r="J301" s="2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21"/>
      <c r="J302" s="2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21"/>
      <c r="J303" s="2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21"/>
      <c r="J304" s="2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21"/>
      <c r="J305" s="2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21"/>
      <c r="J306" s="2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21"/>
      <c r="J307" s="2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21"/>
      <c r="J308" s="2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21"/>
      <c r="J309" s="2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21"/>
      <c r="J310" s="2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21"/>
      <c r="J311" s="2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21"/>
      <c r="J312" s="2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21"/>
      <c r="J313" s="2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21"/>
      <c r="J314" s="2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21"/>
      <c r="J315" s="2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21"/>
      <c r="J316" s="2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21"/>
      <c r="J317" s="2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21"/>
      <c r="J318" s="2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21"/>
      <c r="J319" s="2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21"/>
      <c r="J320" s="2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21"/>
      <c r="J321" s="2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21"/>
      <c r="J322" s="2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21"/>
      <c r="J323" s="2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21"/>
      <c r="J324" s="2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21"/>
      <c r="J325" s="2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21"/>
      <c r="J326" s="2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21"/>
      <c r="J327" s="2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21"/>
      <c r="J328" s="2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21"/>
      <c r="J329" s="2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21"/>
      <c r="J330" s="2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21"/>
      <c r="J331" s="2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21"/>
      <c r="J332" s="2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21"/>
      <c r="J333" s="2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21"/>
      <c r="J334" s="2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21"/>
      <c r="J335" s="2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21"/>
      <c r="J336" s="2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21"/>
      <c r="J337" s="2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21"/>
      <c r="J338" s="2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21"/>
      <c r="J339" s="2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21"/>
      <c r="J340" s="2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21"/>
      <c r="J341" s="2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21"/>
      <c r="J342" s="2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21"/>
      <c r="J343" s="2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21"/>
      <c r="J344" s="2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21"/>
      <c r="J345" s="2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21"/>
      <c r="J346" s="2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21"/>
      <c r="J347" s="2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21"/>
      <c r="J348" s="2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21"/>
      <c r="J349" s="2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21"/>
      <c r="J350" s="2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21"/>
      <c r="J351" s="2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21"/>
      <c r="J352" s="2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21"/>
      <c r="J353" s="2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21"/>
      <c r="J354" s="2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21"/>
      <c r="J355" s="2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21"/>
      <c r="J356" s="2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21"/>
      <c r="J357" s="2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21"/>
      <c r="J358" s="2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21"/>
      <c r="J359" s="2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21"/>
      <c r="J360" s="2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21"/>
      <c r="J361" s="2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21"/>
      <c r="J362" s="2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21"/>
      <c r="J363" s="2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21"/>
      <c r="J364" s="2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21"/>
      <c r="J365" s="2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21"/>
      <c r="J366" s="2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21"/>
      <c r="J367" s="2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21"/>
      <c r="J368" s="2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21"/>
      <c r="J369" s="2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21"/>
      <c r="J370" s="2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21"/>
      <c r="J371" s="2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21"/>
      <c r="J372" s="2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21"/>
      <c r="J373" s="2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21"/>
      <c r="J374" s="2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21"/>
      <c r="J375" s="2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21"/>
      <c r="J376" s="2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21"/>
      <c r="J377" s="2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21"/>
      <c r="J378" s="2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21"/>
      <c r="J379" s="2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21"/>
      <c r="J380" s="2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21"/>
      <c r="J381" s="2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21"/>
      <c r="J382" s="2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21"/>
      <c r="J383" s="2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21"/>
      <c r="J384" s="2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21"/>
      <c r="J385" s="2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21"/>
      <c r="J386" s="2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21"/>
      <c r="J387" s="2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21"/>
      <c r="J388" s="2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21"/>
      <c r="J389" s="2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21"/>
      <c r="J390" s="2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21"/>
      <c r="J391" s="2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21"/>
      <c r="J392" s="2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21"/>
      <c r="J393" s="2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21"/>
      <c r="J394" s="2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21"/>
      <c r="J395" s="2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21"/>
      <c r="J396" s="2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21"/>
      <c r="J397" s="2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21"/>
      <c r="J398" s="2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21"/>
      <c r="J399" s="2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21"/>
      <c r="J400" s="2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21"/>
      <c r="J401" s="2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21"/>
      <c r="J402" s="2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21"/>
      <c r="J403" s="2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21"/>
      <c r="J404" s="2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21"/>
      <c r="J405" s="2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21"/>
      <c r="J406" s="2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21"/>
      <c r="J407" s="2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21"/>
      <c r="J408" s="2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21"/>
      <c r="J409" s="2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21"/>
      <c r="J410" s="2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21"/>
      <c r="J411" s="2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21"/>
      <c r="J412" s="2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21"/>
      <c r="J413" s="2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21"/>
      <c r="J414" s="2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21"/>
      <c r="J415" s="2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21"/>
      <c r="J416" s="2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21"/>
      <c r="J417" s="2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21"/>
      <c r="J418" s="2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21"/>
      <c r="J419" s="2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21"/>
      <c r="J420" s="2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21"/>
      <c r="J421" s="2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21"/>
      <c r="J422" s="2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21"/>
      <c r="J423" s="2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21"/>
      <c r="J424" s="2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21"/>
      <c r="J425" s="2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21"/>
      <c r="J426" s="2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21"/>
      <c r="J427" s="2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21"/>
      <c r="J428" s="2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21"/>
      <c r="J429" s="2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21"/>
      <c r="J430" s="2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21"/>
      <c r="J431" s="2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21"/>
      <c r="J432" s="2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21"/>
      <c r="J433" s="2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21"/>
      <c r="J434" s="2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21"/>
      <c r="J435" s="2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21"/>
      <c r="J436" s="2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21"/>
      <c r="J437" s="2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21"/>
      <c r="J438" s="2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21"/>
      <c r="J439" s="2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21"/>
      <c r="J440" s="2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21"/>
      <c r="J441" s="2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21"/>
      <c r="J442" s="2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21"/>
      <c r="J443" s="2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21"/>
      <c r="J444" s="2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21"/>
      <c r="J445" s="2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21"/>
      <c r="J446" s="2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21"/>
      <c r="J447" s="2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21"/>
      <c r="J448" s="2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21"/>
      <c r="J449" s="2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21"/>
      <c r="J450" s="2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21"/>
      <c r="J451" s="2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21"/>
      <c r="J452" s="2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21"/>
      <c r="J453" s="2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21"/>
      <c r="J454" s="2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21"/>
      <c r="J455" s="2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21"/>
      <c r="J456" s="2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21"/>
      <c r="J457" s="2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21"/>
      <c r="J458" s="2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21"/>
      <c r="J459" s="2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21"/>
      <c r="J460" s="2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21"/>
      <c r="J461" s="2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21"/>
      <c r="J462" s="2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21"/>
      <c r="J463" s="2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21"/>
      <c r="J464" s="2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21"/>
      <c r="J465" s="2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21"/>
      <c r="J466" s="2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21"/>
      <c r="J467" s="2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21"/>
      <c r="J468" s="2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21"/>
      <c r="J469" s="2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21"/>
      <c r="J470" s="2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21"/>
      <c r="J471" s="2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21"/>
      <c r="J472" s="2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21"/>
      <c r="J473" s="2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21"/>
      <c r="J474" s="2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21"/>
      <c r="J475" s="2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21"/>
      <c r="J476" s="2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21"/>
      <c r="J477" s="2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21"/>
      <c r="J478" s="2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21"/>
      <c r="J479" s="2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21"/>
      <c r="J480" s="2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21"/>
      <c r="J481" s="2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21"/>
      <c r="J482" s="2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21"/>
      <c r="J483" s="2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21"/>
      <c r="J484" s="2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21"/>
      <c r="J485" s="2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21"/>
      <c r="J486" s="2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21"/>
      <c r="J487" s="2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21"/>
      <c r="J488" s="2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21"/>
      <c r="J489" s="2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21"/>
      <c r="J490" s="2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21"/>
      <c r="J491" s="2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21"/>
      <c r="J492" s="2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21"/>
      <c r="J493" s="2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21"/>
      <c r="J494" s="2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21"/>
      <c r="J495" s="2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21"/>
      <c r="J496" s="2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21"/>
      <c r="J497" s="2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21"/>
      <c r="J498" s="2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21"/>
      <c r="J499" s="2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21"/>
      <c r="J500" s="2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21"/>
      <c r="J501" s="2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21"/>
      <c r="J502" s="2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21"/>
      <c r="J503" s="2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21"/>
      <c r="J504" s="2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21"/>
      <c r="J505" s="2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21"/>
      <c r="J506" s="2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21"/>
      <c r="J507" s="2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21"/>
      <c r="J508" s="2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21"/>
      <c r="J509" s="2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21"/>
      <c r="J510" s="2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21"/>
      <c r="J511" s="2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21"/>
      <c r="J512" s="2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21"/>
      <c r="J513" s="2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21"/>
      <c r="J514" s="2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21"/>
      <c r="J515" s="2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21"/>
      <c r="J516" s="2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21"/>
      <c r="J517" s="2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21"/>
      <c r="J518" s="2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21"/>
      <c r="J519" s="2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21"/>
      <c r="J520" s="2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21"/>
      <c r="J521" s="2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21"/>
      <c r="J522" s="2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21"/>
      <c r="J523" s="2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21"/>
      <c r="J524" s="2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21"/>
      <c r="J525" s="2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21"/>
      <c r="J526" s="2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21"/>
      <c r="J527" s="2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21"/>
      <c r="J528" s="2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21"/>
      <c r="J529" s="2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21"/>
      <c r="J530" s="2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21"/>
      <c r="J531" s="2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21"/>
      <c r="J532" s="2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21"/>
      <c r="J533" s="2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21"/>
      <c r="J534" s="2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21"/>
      <c r="J535" s="2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21"/>
      <c r="J536" s="2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21"/>
      <c r="J537" s="2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21"/>
      <c r="J538" s="2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21"/>
      <c r="J539" s="2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21"/>
      <c r="J540" s="2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21"/>
      <c r="J541" s="2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21"/>
      <c r="J542" s="2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21"/>
      <c r="J543" s="2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21"/>
      <c r="J544" s="2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21"/>
      <c r="J545" s="2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21"/>
      <c r="J546" s="2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21"/>
      <c r="J547" s="2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21"/>
      <c r="J548" s="2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21"/>
      <c r="J549" s="2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21"/>
      <c r="J550" s="2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21"/>
      <c r="J551" s="2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21"/>
      <c r="J552" s="2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21"/>
      <c r="J553" s="2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21"/>
      <c r="J554" s="2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21"/>
      <c r="J555" s="2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21"/>
      <c r="J556" s="2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21"/>
      <c r="J557" s="2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21"/>
      <c r="J558" s="2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21"/>
      <c r="J559" s="2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21"/>
      <c r="J560" s="2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21"/>
      <c r="J561" s="2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21"/>
      <c r="J562" s="2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21"/>
      <c r="J563" s="2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21"/>
      <c r="J564" s="2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21"/>
      <c r="J565" s="2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21"/>
      <c r="J566" s="2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21"/>
      <c r="J567" s="2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21"/>
      <c r="J568" s="2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21"/>
      <c r="J569" s="2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21"/>
      <c r="J570" s="2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21"/>
      <c r="J571" s="2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21"/>
      <c r="J572" s="2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21"/>
      <c r="J573" s="2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21"/>
      <c r="J574" s="2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21"/>
      <c r="J575" s="2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21"/>
      <c r="J576" s="2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21"/>
      <c r="J577" s="2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21"/>
      <c r="J578" s="2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21"/>
      <c r="J579" s="2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21"/>
      <c r="J580" s="2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21"/>
      <c r="J581" s="2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21"/>
      <c r="J582" s="2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21"/>
      <c r="J583" s="2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21"/>
      <c r="J584" s="2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21"/>
      <c r="J585" s="2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21"/>
      <c r="J586" s="2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21"/>
      <c r="J587" s="2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21"/>
      <c r="J588" s="2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21"/>
      <c r="J589" s="2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21"/>
      <c r="J590" s="2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21"/>
      <c r="J591" s="2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21"/>
      <c r="J592" s="2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21"/>
      <c r="J593" s="2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21"/>
      <c r="J594" s="2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21"/>
      <c r="J595" s="2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21"/>
      <c r="J596" s="2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21"/>
      <c r="J597" s="2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21"/>
      <c r="J598" s="2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21"/>
      <c r="J599" s="2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21"/>
      <c r="J600" s="2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21"/>
      <c r="J601" s="2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21"/>
      <c r="J602" s="2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21"/>
      <c r="J603" s="2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21"/>
      <c r="J604" s="2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21"/>
      <c r="J605" s="2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21"/>
      <c r="J606" s="2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21"/>
      <c r="J607" s="2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21"/>
      <c r="J608" s="2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21"/>
      <c r="J609" s="2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21"/>
      <c r="J610" s="2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21"/>
      <c r="J611" s="2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21"/>
      <c r="J612" s="2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21"/>
      <c r="J613" s="2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21"/>
      <c r="J614" s="2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21"/>
      <c r="J615" s="2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21"/>
      <c r="J616" s="2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21"/>
      <c r="J617" s="2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21"/>
      <c r="J618" s="2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21"/>
      <c r="J619" s="2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21"/>
      <c r="J620" s="2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21"/>
      <c r="J621" s="2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21"/>
      <c r="J622" s="2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21"/>
      <c r="J623" s="2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21"/>
      <c r="J624" s="2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21"/>
      <c r="J625" s="2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21"/>
      <c r="J626" s="2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21"/>
      <c r="J627" s="2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21"/>
      <c r="J628" s="2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21"/>
      <c r="J629" s="2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21"/>
      <c r="J630" s="2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21"/>
      <c r="J631" s="2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21"/>
      <c r="J632" s="2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21"/>
      <c r="J633" s="2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21"/>
      <c r="J634" s="2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21"/>
      <c r="J635" s="2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21"/>
      <c r="J636" s="2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21"/>
      <c r="J637" s="2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21"/>
      <c r="J638" s="2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21"/>
      <c r="J639" s="2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21"/>
      <c r="J640" s="2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21"/>
      <c r="J641" s="2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21"/>
      <c r="J642" s="2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21"/>
      <c r="J643" s="2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21"/>
      <c r="J644" s="2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21"/>
      <c r="J645" s="2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21"/>
      <c r="J646" s="2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21"/>
      <c r="J647" s="2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21"/>
      <c r="J648" s="2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21"/>
      <c r="J649" s="2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21"/>
      <c r="J650" s="2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21"/>
      <c r="J651" s="2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21"/>
      <c r="J652" s="2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21"/>
      <c r="J653" s="2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21"/>
      <c r="J654" s="2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21"/>
      <c r="J655" s="2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21"/>
      <c r="J656" s="2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21"/>
      <c r="J657" s="2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21"/>
      <c r="J658" s="2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21"/>
      <c r="J659" s="2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21"/>
      <c r="J660" s="2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21"/>
      <c r="J661" s="2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21"/>
      <c r="J662" s="2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21"/>
      <c r="J663" s="2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21"/>
      <c r="J664" s="2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21"/>
      <c r="J665" s="2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21"/>
      <c r="J666" s="2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21"/>
      <c r="J667" s="2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21"/>
      <c r="J668" s="2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21"/>
      <c r="J669" s="2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21"/>
      <c r="J670" s="2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21"/>
      <c r="J671" s="2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21"/>
      <c r="J672" s="2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21"/>
      <c r="J673" s="2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21"/>
      <c r="J674" s="2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21"/>
      <c r="J675" s="2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21"/>
      <c r="J676" s="2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21"/>
      <c r="J677" s="2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21"/>
      <c r="J678" s="2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21"/>
      <c r="J679" s="2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21"/>
      <c r="J680" s="2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21"/>
      <c r="J681" s="2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21"/>
      <c r="J682" s="2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21"/>
      <c r="J683" s="2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21"/>
      <c r="J684" s="2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21"/>
      <c r="J685" s="2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21"/>
      <c r="J686" s="2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21"/>
      <c r="J687" s="2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21"/>
      <c r="J688" s="2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21"/>
      <c r="J689" s="2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21"/>
      <c r="J690" s="2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21"/>
      <c r="J691" s="2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21"/>
      <c r="J692" s="2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21"/>
      <c r="J693" s="2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21"/>
      <c r="J694" s="2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21"/>
      <c r="J695" s="2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21"/>
      <c r="J696" s="2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21"/>
      <c r="J697" s="2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21"/>
      <c r="J698" s="2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21"/>
      <c r="J699" s="2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21"/>
      <c r="J700" s="2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21"/>
      <c r="J701" s="2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21"/>
      <c r="J702" s="2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21"/>
      <c r="J703" s="2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21"/>
      <c r="J704" s="2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21"/>
      <c r="J705" s="2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21"/>
      <c r="J706" s="2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21"/>
      <c r="J707" s="2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21"/>
      <c r="J708" s="2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21"/>
      <c r="J709" s="2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21"/>
      <c r="J710" s="2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21"/>
      <c r="J711" s="2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21"/>
      <c r="J712" s="2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21"/>
      <c r="J713" s="2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21"/>
      <c r="J714" s="2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21"/>
      <c r="J715" s="2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21"/>
      <c r="J716" s="2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21"/>
      <c r="J717" s="2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21"/>
      <c r="J718" s="2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21"/>
      <c r="J719" s="2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21"/>
      <c r="J720" s="2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21"/>
      <c r="J721" s="2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21"/>
      <c r="J722" s="2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21"/>
      <c r="J723" s="2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21"/>
      <c r="J724" s="2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21"/>
      <c r="J725" s="2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21"/>
      <c r="J726" s="2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21"/>
      <c r="J727" s="2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21"/>
      <c r="J728" s="2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21"/>
      <c r="J729" s="2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21"/>
      <c r="J730" s="2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21"/>
      <c r="J731" s="2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21"/>
      <c r="J732" s="2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21"/>
      <c r="J733" s="2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21"/>
      <c r="J734" s="2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21"/>
      <c r="J735" s="2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21"/>
      <c r="J736" s="2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21"/>
      <c r="J737" s="2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21"/>
      <c r="J738" s="2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21"/>
      <c r="J739" s="2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21"/>
      <c r="J740" s="2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21"/>
      <c r="J741" s="2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21"/>
      <c r="J742" s="2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21"/>
      <c r="J743" s="2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21"/>
      <c r="J744" s="2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21"/>
      <c r="J745" s="2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21"/>
      <c r="J746" s="2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21"/>
      <c r="J747" s="2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21"/>
      <c r="J748" s="2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21"/>
      <c r="J749" s="2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21"/>
      <c r="J750" s="2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21"/>
      <c r="J751" s="2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21"/>
      <c r="J752" s="2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21"/>
      <c r="J753" s="2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21"/>
      <c r="J754" s="2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21"/>
      <c r="J755" s="2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21"/>
      <c r="J756" s="2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21"/>
      <c r="J757" s="2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21"/>
      <c r="J758" s="2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21"/>
      <c r="J759" s="2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21"/>
      <c r="J760" s="2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21"/>
      <c r="J761" s="2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21"/>
      <c r="J762" s="2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21"/>
      <c r="J763" s="2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21"/>
      <c r="J764" s="2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21"/>
      <c r="J765" s="2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21"/>
      <c r="J766" s="2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21"/>
      <c r="J767" s="2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21"/>
      <c r="J768" s="2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21"/>
      <c r="J769" s="2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21"/>
      <c r="J770" s="2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21"/>
      <c r="J771" s="2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21"/>
      <c r="J772" s="2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21"/>
      <c r="J773" s="2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21"/>
      <c r="J774" s="2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21"/>
      <c r="J775" s="2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21"/>
      <c r="J776" s="2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21"/>
      <c r="J777" s="2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21"/>
      <c r="J778" s="2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21"/>
      <c r="J779" s="2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21"/>
      <c r="J780" s="2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21"/>
      <c r="J781" s="2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21"/>
      <c r="J782" s="2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21"/>
      <c r="J783" s="2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21"/>
      <c r="J784" s="2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21"/>
      <c r="J785" s="2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21"/>
      <c r="J786" s="2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21"/>
      <c r="J787" s="2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21"/>
      <c r="J788" s="2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21"/>
      <c r="J789" s="2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21"/>
      <c r="J790" s="2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21"/>
      <c r="J791" s="2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21"/>
      <c r="J792" s="2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21"/>
      <c r="J793" s="2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21"/>
      <c r="J794" s="2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21"/>
      <c r="J795" s="2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21"/>
      <c r="J796" s="2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21"/>
      <c r="J797" s="2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21"/>
      <c r="J798" s="2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21"/>
      <c r="J799" s="2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21"/>
      <c r="J800" s="2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21"/>
      <c r="J801" s="2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21"/>
      <c r="J802" s="2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21"/>
      <c r="J803" s="2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21"/>
      <c r="J804" s="2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21"/>
      <c r="J805" s="2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21"/>
      <c r="J806" s="2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21"/>
      <c r="J807" s="2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21"/>
      <c r="J808" s="2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21"/>
      <c r="J809" s="2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21"/>
      <c r="J810" s="2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21"/>
      <c r="J811" s="2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21"/>
      <c r="J812" s="2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21"/>
      <c r="J813" s="2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21"/>
      <c r="J814" s="2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21"/>
      <c r="J815" s="2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21"/>
      <c r="J816" s="2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21"/>
      <c r="J817" s="2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21"/>
      <c r="J818" s="2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21"/>
      <c r="J819" s="2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21"/>
      <c r="J820" s="2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21"/>
      <c r="J821" s="2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21"/>
      <c r="J822" s="2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21"/>
      <c r="J823" s="2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21"/>
      <c r="J824" s="2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21"/>
      <c r="J825" s="2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21"/>
      <c r="J826" s="2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21"/>
      <c r="J827" s="2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21"/>
      <c r="J828" s="2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21"/>
      <c r="J829" s="2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21"/>
      <c r="J830" s="2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21"/>
      <c r="J831" s="2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21"/>
      <c r="J832" s="2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21"/>
      <c r="J833" s="2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21"/>
      <c r="J834" s="2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21"/>
      <c r="J835" s="2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21"/>
      <c r="J836" s="2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21"/>
      <c r="J837" s="2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21"/>
      <c r="J838" s="2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21"/>
      <c r="J839" s="2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21"/>
      <c r="J840" s="2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21"/>
      <c r="J841" s="2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21"/>
      <c r="J842" s="2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21"/>
      <c r="J843" s="2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21"/>
      <c r="J844" s="2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21"/>
      <c r="J845" s="2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21"/>
      <c r="J846" s="2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21"/>
      <c r="J847" s="2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21"/>
      <c r="J848" s="2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21"/>
      <c r="J849" s="2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21"/>
      <c r="J850" s="2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21"/>
      <c r="J851" s="2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21"/>
      <c r="J852" s="2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21"/>
      <c r="J853" s="2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21"/>
      <c r="J854" s="2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21"/>
      <c r="J855" s="2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21"/>
      <c r="J856" s="2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21"/>
      <c r="J857" s="2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21"/>
      <c r="J858" s="2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21"/>
      <c r="J859" s="2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21"/>
      <c r="J860" s="2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21"/>
      <c r="J861" s="2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21"/>
      <c r="J862" s="2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21"/>
      <c r="J863" s="2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21"/>
      <c r="J864" s="2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21"/>
      <c r="J865" s="2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21"/>
      <c r="J866" s="2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21"/>
      <c r="J867" s="2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21"/>
      <c r="J868" s="2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21"/>
      <c r="J869" s="2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21"/>
      <c r="J870" s="2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21"/>
      <c r="J871" s="2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21"/>
      <c r="J872" s="2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21"/>
      <c r="J873" s="2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21"/>
      <c r="J874" s="2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21"/>
      <c r="J875" s="2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21"/>
      <c r="J876" s="2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21"/>
      <c r="J877" s="2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21"/>
      <c r="J878" s="2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21"/>
      <c r="J879" s="2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21"/>
      <c r="J880" s="2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21"/>
      <c r="J881" s="2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21"/>
      <c r="J882" s="2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21"/>
      <c r="J883" s="2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21"/>
      <c r="J884" s="2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21"/>
      <c r="J885" s="2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21"/>
      <c r="J886" s="2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21"/>
      <c r="J887" s="2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21"/>
      <c r="J888" s="2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21"/>
      <c r="J889" s="2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21"/>
      <c r="J890" s="2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21"/>
      <c r="J891" s="2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21"/>
      <c r="J892" s="2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21"/>
      <c r="J893" s="2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21"/>
      <c r="J894" s="2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21"/>
      <c r="J895" s="2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21"/>
      <c r="J896" s="2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21"/>
      <c r="J897" s="2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21"/>
      <c r="J898" s="2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21"/>
      <c r="J899" s="2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21"/>
      <c r="J900" s="2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21"/>
      <c r="J901" s="2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21"/>
      <c r="J902" s="2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21"/>
      <c r="J903" s="2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21"/>
      <c r="J904" s="2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21"/>
      <c r="J905" s="2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21"/>
      <c r="J906" s="2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21"/>
      <c r="J907" s="2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21"/>
      <c r="J908" s="2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21"/>
      <c r="J909" s="2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21"/>
      <c r="J910" s="2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21"/>
      <c r="J911" s="2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21"/>
      <c r="J912" s="2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21"/>
      <c r="J913" s="2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21"/>
      <c r="J914" s="2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21"/>
      <c r="J915" s="2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21"/>
      <c r="J916" s="2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21"/>
      <c r="J917" s="2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21"/>
      <c r="J918" s="2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21"/>
      <c r="J919" s="2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21"/>
      <c r="J920" s="2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21"/>
      <c r="J921" s="2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21"/>
      <c r="J922" s="2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21"/>
      <c r="J923" s="2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21"/>
      <c r="J924" s="2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21"/>
      <c r="J925" s="2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21"/>
      <c r="J926" s="2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21"/>
      <c r="J927" s="2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21"/>
      <c r="J928" s="2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21"/>
      <c r="J929" s="2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21"/>
      <c r="J930" s="2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21"/>
      <c r="J931" s="2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21"/>
      <c r="J932" s="2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21"/>
      <c r="J933" s="2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21"/>
      <c r="J934" s="2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21"/>
      <c r="J935" s="2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21"/>
      <c r="J936" s="2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21"/>
      <c r="J937" s="2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21"/>
      <c r="J938" s="2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21"/>
      <c r="J939" s="2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21"/>
      <c r="J940" s="2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21"/>
      <c r="J941" s="2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21"/>
      <c r="J942" s="2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21"/>
      <c r="J943" s="2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21"/>
      <c r="J944" s="2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21"/>
      <c r="J945" s="2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21"/>
      <c r="J946" s="2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21"/>
      <c r="J947" s="2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21"/>
      <c r="J948" s="2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21"/>
      <c r="J949" s="2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21"/>
      <c r="J950" s="2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21"/>
      <c r="J951" s="2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21"/>
      <c r="J952" s="2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21"/>
      <c r="J953" s="2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21"/>
      <c r="J954" s="2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21"/>
      <c r="J955" s="2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21"/>
      <c r="J956" s="2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21"/>
      <c r="J957" s="2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21"/>
      <c r="J958" s="2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21"/>
      <c r="J959" s="2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21"/>
      <c r="J960" s="2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21"/>
      <c r="J961" s="2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21"/>
      <c r="J962" s="2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21"/>
      <c r="J963" s="2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21"/>
      <c r="J964" s="2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21"/>
      <c r="J965" s="2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21"/>
      <c r="J966" s="2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21"/>
      <c r="J967" s="2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21"/>
      <c r="J968" s="2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21"/>
      <c r="J969" s="2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21"/>
      <c r="J970" s="2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21"/>
      <c r="J971" s="2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21"/>
      <c r="J972" s="2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21"/>
      <c r="J973" s="2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21"/>
      <c r="J974" s="2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21"/>
      <c r="J975" s="2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21"/>
      <c r="J976" s="2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21"/>
      <c r="J977" s="2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21"/>
      <c r="J978" s="2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21"/>
      <c r="J979" s="2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21"/>
      <c r="J980" s="2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21"/>
      <c r="J981" s="2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21"/>
      <c r="J982" s="2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21"/>
      <c r="J983" s="2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21"/>
      <c r="J984" s="2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21"/>
      <c r="J985" s="2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21"/>
      <c r="J986" s="2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21"/>
      <c r="J987" s="2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21"/>
      <c r="J988" s="2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21"/>
      <c r="J989" s="2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21"/>
      <c r="J990" s="2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21"/>
      <c r="J991" s="2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21"/>
      <c r="J992" s="2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21"/>
      <c r="J993" s="2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21"/>
      <c r="J994" s="2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21"/>
      <c r="J995" s="2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21"/>
      <c r="J996" s="2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21"/>
      <c r="J997" s="2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21"/>
      <c r="J998" s="2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21"/>
      <c r="J999" s="2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21"/>
      <c r="J1000" s="2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5:B7"/>
    <mergeCell ref="A9:A42"/>
    <mergeCell ref="A1:J1"/>
    <mergeCell ref="A2:J2"/>
    <mergeCell ref="A3:J3"/>
    <mergeCell ref="A4:J4"/>
    <mergeCell ref="C5:C7"/>
    <mergeCell ref="D5:H5"/>
    <mergeCell ref="J5:J7"/>
  </mergeCells>
  <pageMargins left="0.23622047244094491" right="3.937007874015748E-2" top="0.2" bottom="0.13" header="0" footer="0"/>
  <pageSetup paperSize="9" scale="42" fitToHeight="0" orientation="landscape" r:id="rId1"/>
  <rowBreaks count="1" manualBreakCount="1">
    <brk id="56" man="1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สภ.ช้างกลาง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2025-07-02T08:33:43Z</cp:lastPrinted>
  <dcterms:created xsi:type="dcterms:W3CDTF">2023-05-30T14:10:06Z</dcterms:created>
  <dcterms:modified xsi:type="dcterms:W3CDTF">2025-07-04T02:39:49Z</dcterms:modified>
</cp:coreProperties>
</file>